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tch" sheetId="1" r:id="rId1"/>
    <sheet name="Numéro" sheetId="2" r:id="rId2"/>
    <sheet name="Catégorie" sheetId="3" r:id="rId3"/>
  </sheets>
  <definedNames>
    <definedName name="_xlnm.Print_Area" localSheetId="1">'Numéro'!$A$2:$H$58</definedName>
    <definedName name="Cat">'Catégorie'!$A$2:$E$24</definedName>
    <definedName name="CatA">'Catégorie'!$A$2:$A$24</definedName>
    <definedName name="Liste">'Numéro'!$A$7:$H$195</definedName>
    <definedName name="Z_D93D217C_4B8D_49DB_9435_A13BB51D6D4C__wvu_Cols" localSheetId="0">NA()</definedName>
    <definedName name="Z_D93D217C_4B8D_49DB_9435_A13BB51D6D4C__wvu_PrintArea" localSheetId="0">'Match'!$B$1:$S$23</definedName>
    <definedName name="Excel_BuiltIn_Print_Area" localSheetId="1">'Numéro'!$A$2:$H$58</definedName>
    <definedName name="Excel_BuiltIn__FilterDatabase" localSheetId="1">'Numéro'!$A$4:$H$116</definedName>
  </definedNames>
  <calcPr fullCalcOnLoad="1"/>
</workbook>
</file>

<file path=xl/sharedStrings.xml><?xml version="1.0" encoding="utf-8"?>
<sst xmlns="http://schemas.openxmlformats.org/spreadsheetml/2006/main" count="372" uniqueCount="242">
  <si>
    <t>COUPE "GUY SABELLICO"</t>
  </si>
  <si>
    <t>SAISON 2022-2023</t>
  </si>
  <si>
    <t xml:space="preserve">Rencontre du : </t>
  </si>
  <si>
    <r>
      <rPr>
        <b/>
        <sz val="10"/>
        <color indexed="9"/>
        <rFont val="Arial"/>
        <family val="0"/>
      </rPr>
      <t xml:space="preserve">Tour N° : </t>
    </r>
    <r>
      <rPr>
        <b/>
        <sz val="14"/>
        <color indexed="9"/>
        <rFont val="Arial"/>
        <family val="0"/>
      </rPr>
      <t xml:space="preserve"> </t>
    </r>
  </si>
  <si>
    <t xml:space="preserve">' </t>
  </si>
  <si>
    <t>CLUB ORGANISATEUR :</t>
  </si>
  <si>
    <t>CLUB VISITEUR</t>
  </si>
  <si>
    <t>PREMIER MATCH</t>
  </si>
  <si>
    <t>NOM- Prénom</t>
  </si>
  <si>
    <t>N° licence</t>
  </si>
  <si>
    <t>Cat.</t>
  </si>
  <si>
    <t>Score</t>
  </si>
  <si>
    <t xml:space="preserve">Nb.reprises </t>
  </si>
  <si>
    <t>série</t>
  </si>
  <si>
    <t>Moy</t>
  </si>
  <si>
    <t>Pts</t>
  </si>
  <si>
    <t>Nb.reprises</t>
  </si>
  <si>
    <t>Cat</t>
  </si>
  <si>
    <t>NOM-PRENOM</t>
  </si>
  <si>
    <t>DEUXIEME MATCH</t>
  </si>
  <si>
    <t>Observations :</t>
  </si>
  <si>
    <t>Signature du responsable</t>
  </si>
  <si>
    <t>de la rencontre</t>
  </si>
  <si>
    <t>Feuille de match à renvoyer dès la fin de la rencontre à :</t>
  </si>
  <si>
    <t>coupe-sabellico@cdb41.fr</t>
  </si>
  <si>
    <t>aucun retard ne sera toléré ; forfait 0 point si retard de transmission uniquement à l’adresse indiquée</t>
  </si>
  <si>
    <t>Seules les cases de couleur (vert pâle) peuvent être modifiées</t>
  </si>
  <si>
    <r>
      <rPr>
        <b/>
        <sz val="10"/>
        <rFont val="Arial"/>
        <family val="0"/>
      </rPr>
      <t xml:space="preserve">Tour N° </t>
    </r>
    <r>
      <rPr>
        <sz val="10"/>
        <rFont val="Arial"/>
        <family val="0"/>
      </rPr>
      <t>: choisir le numéro du tour</t>
    </r>
  </si>
  <si>
    <r>
      <rPr>
        <sz val="10"/>
        <rFont val="Arial"/>
        <family val="0"/>
      </rPr>
      <t xml:space="preserve">2 menus déroulants dans les cellules BC5 et PQ5 permettent la </t>
    </r>
    <r>
      <rPr>
        <b/>
        <sz val="10"/>
        <rFont val="Arial"/>
        <family val="0"/>
      </rPr>
      <t xml:space="preserve">sélection des deux joueurs </t>
    </r>
    <r>
      <rPr>
        <sz val="10"/>
        <rFont val="Arial"/>
        <family val="0"/>
      </rPr>
      <t xml:space="preserve">de la même équipe  (Voir feuiille : Noms des joueurs, N° tél. etc) </t>
    </r>
  </si>
  <si>
    <r>
      <rPr>
        <b/>
        <sz val="10"/>
        <rFont val="Arial"/>
        <family val="0"/>
      </rPr>
      <t xml:space="preserve">Score </t>
    </r>
    <r>
      <rPr>
        <sz val="10"/>
        <rFont val="Arial"/>
        <family val="0"/>
      </rPr>
      <t>: inscrire le nombre de points réalisés ou FF si joueur forfait</t>
    </r>
  </si>
  <si>
    <r>
      <rPr>
        <b/>
        <sz val="10"/>
        <rFont val="Arial"/>
        <family val="0"/>
      </rPr>
      <t>Nb.reprises</t>
    </r>
    <r>
      <rPr>
        <sz val="10"/>
        <rFont val="Arial"/>
        <family val="0"/>
      </rPr>
      <t xml:space="preserve"> : inscrire le nombre de reprises</t>
    </r>
  </si>
  <si>
    <r>
      <rPr>
        <b/>
        <sz val="10"/>
        <rFont val="Arial"/>
        <family val="0"/>
      </rPr>
      <t xml:space="preserve">Observations </t>
    </r>
    <r>
      <rPr>
        <sz val="10"/>
        <rFont val="Arial"/>
        <family val="0"/>
      </rPr>
      <t>: 2 lignes sont à votre disposition pour toutes remarques</t>
    </r>
  </si>
  <si>
    <t xml:space="preserve"> CLUB - NOM - N° DE LICENCE - CATEGORIE  - SAISON 2022/2023</t>
  </si>
  <si>
    <t>CLUB</t>
  </si>
  <si>
    <t>NOM</t>
  </si>
  <si>
    <t>LICENCE</t>
  </si>
  <si>
    <t>CAT</t>
  </si>
  <si>
    <t>BEAUGENCY</t>
  </si>
  <si>
    <t>BARRET Philippe</t>
  </si>
  <si>
    <t>169784Y</t>
  </si>
  <si>
    <t>R3+</t>
  </si>
  <si>
    <t>CHARLES Gérard</t>
  </si>
  <si>
    <t>159776 V</t>
  </si>
  <si>
    <t>R3</t>
  </si>
  <si>
    <t>FOURCHAMBAULT</t>
  </si>
  <si>
    <t>BEAUDOT Bernard</t>
  </si>
  <si>
    <t>011018U</t>
  </si>
  <si>
    <t>R4A</t>
  </si>
  <si>
    <t>NAGY Stanislav</t>
  </si>
  <si>
    <t>151912X</t>
  </si>
  <si>
    <t>R2</t>
  </si>
  <si>
    <t>SAINT AIGNAN</t>
  </si>
  <si>
    <t>BODIN Michel</t>
  </si>
  <si>
    <t>140628 U</t>
  </si>
  <si>
    <t>COURTAULT Jacky</t>
  </si>
  <si>
    <t>168736J</t>
  </si>
  <si>
    <t>AB BLOIS</t>
  </si>
  <si>
    <t>BOTTEREAU Xavier</t>
  </si>
  <si>
    <t>171623X</t>
  </si>
  <si>
    <t>PALLY Yves</t>
  </si>
  <si>
    <t>155260P</t>
  </si>
  <si>
    <t>ROMORANTIN</t>
  </si>
  <si>
    <t>BOURDEAU Jacky</t>
  </si>
  <si>
    <t>18490E</t>
  </si>
  <si>
    <t>BERNARD J Claude</t>
  </si>
  <si>
    <t>018585 D</t>
  </si>
  <si>
    <t>BOURGES</t>
  </si>
  <si>
    <t>BRIDON Jean-Claude</t>
  </si>
  <si>
    <t>CHARRIER Gilles</t>
  </si>
  <si>
    <t>174123P</t>
  </si>
  <si>
    <t>VIERZON</t>
  </si>
  <si>
    <t>CACOT René</t>
  </si>
  <si>
    <t>170562T</t>
  </si>
  <si>
    <t>ROUSSELIN David</t>
  </si>
  <si>
    <t>177959J</t>
  </si>
  <si>
    <t>AUBIGNY SUR NERE</t>
  </si>
  <si>
    <t>CHAUSSIVERT Pierre</t>
  </si>
  <si>
    <t>141085 J</t>
  </si>
  <si>
    <t>PRISSET Alain</t>
  </si>
  <si>
    <t>119573 Z</t>
  </si>
  <si>
    <t>COCHET Francis</t>
  </si>
  <si>
    <t>159593W</t>
  </si>
  <si>
    <t>RIFFET Alain</t>
  </si>
  <si>
    <t>162872k</t>
  </si>
  <si>
    <t>CHATEAUROUX</t>
  </si>
  <si>
    <t>DAVID Jacky</t>
  </si>
  <si>
    <t>147068G</t>
  </si>
  <si>
    <t>DEPOND Dominique</t>
  </si>
  <si>
    <t>012951D</t>
  </si>
  <si>
    <t>R1</t>
  </si>
  <si>
    <t>DEGAUGUE Christian</t>
  </si>
  <si>
    <t>018771 Z</t>
  </si>
  <si>
    <t>RENAUD Richard</t>
  </si>
  <si>
    <t>147406 Z</t>
  </si>
  <si>
    <t>VENDOME</t>
  </si>
  <si>
    <t>DENIAU Philip</t>
  </si>
  <si>
    <t>145474 E</t>
  </si>
  <si>
    <t>DIEUDONNE Bruno</t>
  </si>
  <si>
    <t>169500P</t>
  </si>
  <si>
    <t>R4B</t>
  </si>
  <si>
    <t>DUCHET Didier</t>
  </si>
  <si>
    <t>163181W</t>
  </si>
  <si>
    <t>DUPON Patrick</t>
  </si>
  <si>
    <t>R1+</t>
  </si>
  <si>
    <t>ISSOUDUN</t>
  </si>
  <si>
    <t>FOUQUES Alain</t>
  </si>
  <si>
    <t>160397V</t>
  </si>
  <si>
    <t>BONNET Gilbert</t>
  </si>
  <si>
    <t>139616 W</t>
  </si>
  <si>
    <t>GIRAULT Guy</t>
  </si>
  <si>
    <t>151518T</t>
  </si>
  <si>
    <t>ROMY Jean</t>
  </si>
  <si>
    <t>146169 X</t>
  </si>
  <si>
    <t>GUITTON Gérard</t>
  </si>
  <si>
    <t>175931E</t>
  </si>
  <si>
    <t>BOUTIN Jacques</t>
  </si>
  <si>
    <t>012661Z</t>
  </si>
  <si>
    <t>HAUBEN Luc</t>
  </si>
  <si>
    <t>135389H</t>
  </si>
  <si>
    <t>ORGEBIN Patrice</t>
  </si>
  <si>
    <t>173847P</t>
  </si>
  <si>
    <t>SALBRIS</t>
  </si>
  <si>
    <t>JEAN-BAPTISTE Alain</t>
  </si>
  <si>
    <t>145469Z</t>
  </si>
  <si>
    <t>MOULINET Marc</t>
  </si>
  <si>
    <t>155860 N</t>
  </si>
  <si>
    <t>LAMATIERE J-François</t>
  </si>
  <si>
    <t>140615 H</t>
  </si>
  <si>
    <t>LAMY Alain</t>
  </si>
  <si>
    <t>145467 X</t>
  </si>
  <si>
    <t>LAVOT Pierre</t>
  </si>
  <si>
    <t>140621 N</t>
  </si>
  <si>
    <t>NEMOZ Michel</t>
  </si>
  <si>
    <t>104993 F</t>
  </si>
  <si>
    <t>LECANU Claude</t>
  </si>
  <si>
    <t>119662K</t>
  </si>
  <si>
    <t>STEVENOT Jean</t>
  </si>
  <si>
    <t>168759J</t>
  </si>
  <si>
    <t>LIERRE Claude</t>
  </si>
  <si>
    <t>122546I</t>
  </si>
  <si>
    <t>ARON Patrice</t>
  </si>
  <si>
    <t>173613K</t>
  </si>
  <si>
    <t>MAILLARD Didier</t>
  </si>
  <si>
    <t>144635X</t>
  </si>
  <si>
    <t>N3</t>
  </si>
  <si>
    <t>HALBOUT Patrick</t>
  </si>
  <si>
    <t>020785L</t>
  </si>
  <si>
    <t>MARETTE Michel</t>
  </si>
  <si>
    <t>104946K</t>
  </si>
  <si>
    <t>VAILLANT Patrick</t>
  </si>
  <si>
    <t>167620W</t>
  </si>
  <si>
    <t>MASSUSSI Serge</t>
  </si>
  <si>
    <t>119566S</t>
  </si>
  <si>
    <t>PARIOT Robert</t>
  </si>
  <si>
    <t>104986 Y</t>
  </si>
  <si>
    <t>MIRANDA Luis</t>
  </si>
  <si>
    <t>119571X</t>
  </si>
  <si>
    <t>CADET Patrice</t>
  </si>
  <si>
    <t>162766 V</t>
  </si>
  <si>
    <t>MONTAGNIER Jacques</t>
  </si>
  <si>
    <t>106938 A</t>
  </si>
  <si>
    <t>BRUNEAU J Jacques</t>
  </si>
  <si>
    <t>159118E</t>
  </si>
  <si>
    <t>COSNE SUR LOIRE</t>
  </si>
  <si>
    <t>MORLET Michel</t>
  </si>
  <si>
    <t>022992 I</t>
  </si>
  <si>
    <t>REMY Henri</t>
  </si>
  <si>
    <t>139428 Q</t>
  </si>
  <si>
    <t>PARMENTIER Michèle</t>
  </si>
  <si>
    <t>133716 Y</t>
  </si>
  <si>
    <t>PERTUISEL Luc</t>
  </si>
  <si>
    <t>139607 N</t>
  </si>
  <si>
    <t>PICHON Jean-Claude</t>
  </si>
  <si>
    <t>GRANGER Alain</t>
  </si>
  <si>
    <t>018709P</t>
  </si>
  <si>
    <t>PIERRE Marcel</t>
  </si>
  <si>
    <t>152623P</t>
  </si>
  <si>
    <t>PATINET Jean-Michel</t>
  </si>
  <si>
    <t>166543A</t>
  </si>
  <si>
    <t>PILLON Gérard</t>
  </si>
  <si>
    <t>159670E</t>
  </si>
  <si>
    <t>PLAISANCE Raymond</t>
  </si>
  <si>
    <t>157363X</t>
  </si>
  <si>
    <t>PLAISANCE Michel</t>
  </si>
  <si>
    <t>157348 F</t>
  </si>
  <si>
    <t>CRUZ Bernard</t>
  </si>
  <si>
    <t>131971 V</t>
  </si>
  <si>
    <t>MER</t>
  </si>
  <si>
    <t>PRIGENT Pierre</t>
  </si>
  <si>
    <t>013996I</t>
  </si>
  <si>
    <t>PIOU Jacky</t>
  </si>
  <si>
    <t>152627Z</t>
  </si>
  <si>
    <t>RABILLON Christian</t>
  </si>
  <si>
    <t>014016C</t>
  </si>
  <si>
    <t>BERCOVITZ Jacques</t>
  </si>
  <si>
    <t>160457K</t>
  </si>
  <si>
    <t>BELLEVILLE</t>
  </si>
  <si>
    <t>REGNIER Marc</t>
  </si>
  <si>
    <t>125678U</t>
  </si>
  <si>
    <t>DELFOUR Bernard</t>
  </si>
  <si>
    <t>131991P</t>
  </si>
  <si>
    <t>RUEDA José</t>
  </si>
  <si>
    <t>159797S</t>
  </si>
  <si>
    <t>RUEDA Isabelle</t>
  </si>
  <si>
    <t>167121D</t>
  </si>
  <si>
    <t>SALAÜN Michel</t>
  </si>
  <si>
    <t>014126 I</t>
  </si>
  <si>
    <t>PINON André</t>
  </si>
  <si>
    <t>125668 K</t>
  </si>
  <si>
    <t>SEGRET Bertrand</t>
  </si>
  <si>
    <t>019055X</t>
  </si>
  <si>
    <t>JULIEN Hughes</t>
  </si>
  <si>
    <t>022170S</t>
  </si>
  <si>
    <t>TINEL Bernard</t>
  </si>
  <si>
    <t>145464U</t>
  </si>
  <si>
    <t>POT Jean-Claude</t>
  </si>
  <si>
    <t>18679L</t>
  </si>
  <si>
    <t>135686 S</t>
  </si>
  <si>
    <t>FROUX Raphaël</t>
  </si>
  <si>
    <t>135680 M</t>
  </si>
  <si>
    <t>Catégorie</t>
  </si>
  <si>
    <t>Mode de jeu</t>
  </si>
  <si>
    <t>moy inf</t>
  </si>
  <si>
    <t>moy sup</t>
  </si>
  <si>
    <t>Points</t>
  </si>
  <si>
    <t>Version 2</t>
  </si>
  <si>
    <t>""            ""</t>
  </si>
  <si>
    <t>R4B+</t>
  </si>
  <si>
    <t>R3++</t>
  </si>
  <si>
    <t>R2+</t>
  </si>
  <si>
    <t>R2++</t>
  </si>
  <si>
    <t>R1 ++</t>
  </si>
  <si>
    <t>""           GC</t>
  </si>
  <si>
    <t>N3+</t>
  </si>
  <si>
    <t>N3++</t>
  </si>
  <si>
    <t>N1</t>
  </si>
  <si>
    <t>Bande</t>
  </si>
  <si>
    <t>N1+</t>
  </si>
  <si>
    <t>N1++</t>
  </si>
  <si>
    <t>G</t>
  </si>
  <si>
    <t>N</t>
  </si>
  <si>
    <t>P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</si>
</sst>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&quot; €&quot;* #,##0.00\ ;&quot; €&quot;* \(#,##0.00\);&quot; €&quot;* \-#\ ;\ @\ "/>
    <numFmt numFmtId="166" formatCode="d\ mmmm\ yyyy"/>
    <numFmt numFmtId="167" formatCode="General"/>
    <numFmt numFmtId="168" formatCode="0.00"/>
  </numFmts>
  <fonts count="28">
    <font>
      <sz val="10"/>
      <name val="Arial"/>
      <family val="0"/>
    </font>
    <font>
      <b/>
      <sz val="20"/>
      <color indexed="10"/>
      <name val="Arial"/>
      <family val="2"/>
    </font>
    <font>
      <b/>
      <sz val="16"/>
      <color indexed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0"/>
    </font>
    <font>
      <b/>
      <sz val="14"/>
      <color indexed="9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13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7"/>
      <name val="Cambria"/>
      <family val="1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u val="single"/>
      <sz val="18"/>
      <color indexed="12"/>
      <name val="Arial"/>
      <family val="0"/>
    </font>
    <font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58"/>
      </right>
      <top style="thin">
        <color indexed="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8"/>
      </top>
      <bottom>
        <color indexed="63"/>
      </bottom>
    </border>
    <border>
      <left style="thin">
        <color indexed="5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8"/>
      </left>
      <right style="thin">
        <color indexed="58"/>
      </right>
      <top>
        <color indexed="63"/>
      </top>
      <bottom style="thin">
        <color indexed="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163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2" borderId="1" xfId="0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6" fillId="3" borderId="3" xfId="0" applyFont="1" applyFill="1" applyBorder="1" applyAlignment="1">
      <alignment horizontal="center" vertical="center"/>
    </xf>
    <xf numFmtId="164" fontId="5" fillId="0" borderId="3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/>
      <protection locked="0"/>
    </xf>
    <xf numFmtId="164" fontId="9" fillId="4" borderId="4" xfId="20" applyNumberFormat="1" applyFont="1" applyFill="1" applyBorder="1" applyAlignment="1" applyProtection="1">
      <alignment horizontal="center"/>
      <protection locked="0"/>
    </xf>
    <xf numFmtId="164" fontId="0" fillId="0" borderId="4" xfId="0" applyBorder="1" applyAlignment="1">
      <alignment horizontal="center" wrapText="1"/>
    </xf>
    <xf numFmtId="164" fontId="0" fillId="0" borderId="0" xfId="0" applyFill="1" applyAlignment="1">
      <alignment/>
    </xf>
    <xf numFmtId="164" fontId="6" fillId="4" borderId="0" xfId="0" applyFont="1" applyFill="1" applyAlignment="1" applyProtection="1">
      <alignment/>
      <protection locked="0"/>
    </xf>
    <xf numFmtId="164" fontId="0" fillId="4" borderId="0" xfId="0" applyFill="1" applyBorder="1" applyAlignment="1">
      <alignment horizontal="center"/>
    </xf>
    <xf numFmtId="164" fontId="5" fillId="0" borderId="0" xfId="0" applyFont="1" applyAlignment="1">
      <alignment/>
    </xf>
    <xf numFmtId="164" fontId="0" fillId="2" borderId="5" xfId="0" applyFont="1" applyFill="1" applyBorder="1" applyAlignment="1">
      <alignment horizontal="center" vertical="center"/>
    </xf>
    <xf numFmtId="164" fontId="10" fillId="3" borderId="5" xfId="0" applyNumberFormat="1" applyFont="1" applyFill="1" applyBorder="1" applyAlignment="1">
      <alignment horizontal="center" vertical="center"/>
    </xf>
    <xf numFmtId="164" fontId="6" fillId="3" borderId="6" xfId="0" applyFont="1" applyFill="1" applyBorder="1" applyAlignment="1">
      <alignment horizontal="center" vertical="center"/>
    </xf>
    <xf numFmtId="164" fontId="11" fillId="2" borderId="7" xfId="0" applyFont="1" applyFill="1" applyBorder="1" applyAlignment="1">
      <alignment horizontal="center" vertical="center"/>
    </xf>
    <xf numFmtId="164" fontId="11" fillId="2" borderId="8" xfId="0" applyFont="1" applyFill="1" applyBorder="1" applyAlignment="1">
      <alignment horizontal="center" vertical="center"/>
    </xf>
    <xf numFmtId="164" fontId="11" fillId="2" borderId="9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/>
    </xf>
    <xf numFmtId="164" fontId="11" fillId="2" borderId="11" xfId="0" applyFont="1" applyFill="1" applyBorder="1" applyAlignment="1">
      <alignment horizontal="center" vertical="center"/>
    </xf>
    <xf numFmtId="164" fontId="11" fillId="2" borderId="12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164" fontId="12" fillId="5" borderId="14" xfId="0" applyFont="1" applyFill="1" applyBorder="1" applyAlignment="1" applyProtection="1">
      <alignment horizontal="center" vertical="center"/>
      <protection locked="0"/>
    </xf>
    <xf numFmtId="164" fontId="12" fillId="5" borderId="15" xfId="0" applyFont="1" applyFill="1" applyBorder="1" applyAlignment="1" applyProtection="1">
      <alignment horizontal="center" vertical="center"/>
      <protection locked="0"/>
    </xf>
    <xf numFmtId="168" fontId="13" fillId="0" borderId="16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 applyProtection="1">
      <alignment horizontal="center" vertical="center"/>
      <protection/>
    </xf>
    <xf numFmtId="164" fontId="12" fillId="0" borderId="18" xfId="0" applyNumberFormat="1" applyFont="1" applyBorder="1" applyAlignment="1">
      <alignment horizontal="center" vertical="center"/>
    </xf>
    <xf numFmtId="168" fontId="13" fillId="0" borderId="19" xfId="0" applyNumberFormat="1" applyFont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164" fontId="12" fillId="5" borderId="20" xfId="0" applyFont="1" applyFill="1" applyBorder="1" applyAlignment="1" applyProtection="1">
      <alignment horizontal="center" vertical="center"/>
      <protection locked="0"/>
    </xf>
    <xf numFmtId="164" fontId="13" fillId="0" borderId="19" xfId="0" applyNumberFormat="1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164" fontId="12" fillId="0" borderId="22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164" fontId="12" fillId="5" borderId="16" xfId="0" applyFont="1" applyFill="1" applyBorder="1" applyAlignment="1" applyProtection="1">
      <alignment horizontal="center" vertical="center"/>
      <protection locked="0"/>
    </xf>
    <xf numFmtId="164" fontId="12" fillId="5" borderId="23" xfId="0" applyFont="1" applyFill="1" applyBorder="1" applyAlignment="1" applyProtection="1">
      <alignment horizontal="center" vertical="center"/>
      <protection locked="0"/>
    </xf>
    <xf numFmtId="164" fontId="12" fillId="0" borderId="12" xfId="0" applyNumberFormat="1" applyFont="1" applyBorder="1" applyAlignment="1" applyProtection="1">
      <alignment horizontal="center" vertical="center"/>
      <protection/>
    </xf>
    <xf numFmtId="164" fontId="12" fillId="5" borderId="24" xfId="0" applyFont="1" applyFill="1" applyBorder="1" applyAlignment="1" applyProtection="1">
      <alignment horizontal="center" vertical="center"/>
      <protection locked="0"/>
    </xf>
    <xf numFmtId="164" fontId="12" fillId="0" borderId="25" xfId="0" applyNumberFormat="1" applyFont="1" applyBorder="1" applyAlignment="1">
      <alignment horizontal="center" vertical="center"/>
    </xf>
    <xf numFmtId="164" fontId="12" fillId="0" borderId="26" xfId="0" applyNumberFormat="1" applyFont="1" applyBorder="1" applyAlignment="1">
      <alignment horizontal="center" vertical="center"/>
    </xf>
    <xf numFmtId="164" fontId="12" fillId="5" borderId="19" xfId="0" applyFont="1" applyFill="1" applyBorder="1" applyAlignment="1" applyProtection="1">
      <alignment horizontal="center" vertical="center"/>
      <protection locked="0"/>
    </xf>
    <xf numFmtId="164" fontId="12" fillId="6" borderId="14" xfId="0" applyNumberFormat="1" applyFont="1" applyFill="1" applyBorder="1" applyAlignment="1">
      <alignment horizontal="center" vertical="center"/>
    </xf>
    <xf numFmtId="164" fontId="12" fillId="5" borderId="3" xfId="0" applyFont="1" applyFill="1" applyBorder="1" applyAlignment="1" applyProtection="1">
      <alignment horizontal="center" vertical="center"/>
      <protection locked="0"/>
    </xf>
    <xf numFmtId="164" fontId="13" fillId="0" borderId="3" xfId="0" applyNumberFormat="1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14" fillId="0" borderId="3" xfId="0" applyFont="1" applyBorder="1" applyAlignment="1" applyProtection="1">
      <alignment horizontal="center" vertical="center"/>
      <protection locked="0"/>
    </xf>
    <xf numFmtId="164" fontId="15" fillId="4" borderId="27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4" fontId="0" fillId="4" borderId="27" xfId="0" applyFill="1" applyBorder="1" applyAlignment="1" applyProtection="1">
      <alignment horizontal="center"/>
      <protection locked="0"/>
    </xf>
    <xf numFmtId="164" fontId="16" fillId="0" borderId="0" xfId="0" applyFont="1" applyAlignment="1" applyProtection="1">
      <alignment/>
      <protection locked="0"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0" fillId="6" borderId="3" xfId="0" applyFill="1" applyBorder="1" applyAlignment="1">
      <alignment horizontal="center" vertical="center"/>
    </xf>
    <xf numFmtId="164" fontId="20" fillId="0" borderId="0" xfId="20" applyNumberFormat="1" applyFont="1" applyFill="1" applyBorder="1" applyAlignment="1" applyProtection="1">
      <alignment horizontal="center" vertical="center"/>
      <protection/>
    </xf>
    <xf numFmtId="164" fontId="21" fillId="0" borderId="0" xfId="0" applyFont="1" applyFill="1" applyAlignment="1">
      <alignment/>
    </xf>
    <xf numFmtId="164" fontId="21" fillId="6" borderId="0" xfId="0" applyFont="1" applyFill="1" applyAlignment="1">
      <alignment/>
    </xf>
    <xf numFmtId="164" fontId="5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0" fillId="0" borderId="0" xfId="0" applyFont="1" applyFill="1" applyBorder="1" applyAlignment="1">
      <alignment horizontal="left"/>
    </xf>
    <xf numFmtId="164" fontId="5" fillId="0" borderId="0" xfId="0" applyFont="1" applyAlignment="1">
      <alignment horizontal="center"/>
    </xf>
    <xf numFmtId="164" fontId="22" fillId="0" borderId="0" xfId="0" applyFont="1" applyAlignment="1">
      <alignment horizontal="left" vertical="center"/>
    </xf>
    <xf numFmtId="164" fontId="22" fillId="0" borderId="0" xfId="0" applyFont="1" applyBorder="1" applyAlignment="1">
      <alignment horizontal="center"/>
    </xf>
    <xf numFmtId="164" fontId="23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left" vertical="center"/>
    </xf>
    <xf numFmtId="164" fontId="12" fillId="0" borderId="0" xfId="0" applyFont="1" applyBorder="1" applyAlignment="1">
      <alignment horizontal="center" vertical="center"/>
    </xf>
    <xf numFmtId="164" fontId="22" fillId="0" borderId="0" xfId="0" applyFont="1" applyBorder="1" applyAlignment="1">
      <alignment horizontal="center"/>
    </xf>
    <xf numFmtId="164" fontId="23" fillId="6" borderId="0" xfId="0" applyFont="1" applyFill="1" applyBorder="1" applyAlignment="1">
      <alignment horizontal="center"/>
    </xf>
    <xf numFmtId="164" fontId="23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left" vertical="center"/>
    </xf>
    <xf numFmtId="164" fontId="22" fillId="0" borderId="0" xfId="0" applyFont="1" applyAlignment="1">
      <alignment horizontal="left" vertical="center"/>
    </xf>
    <xf numFmtId="164" fontId="24" fillId="0" borderId="0" xfId="0" applyFont="1" applyBorder="1" applyAlignment="1">
      <alignment horizontal="center" vertical="center"/>
    </xf>
    <xf numFmtId="164" fontId="22" fillId="6" borderId="28" xfId="0" applyFont="1" applyFill="1" applyBorder="1" applyAlignment="1">
      <alignment horizontal="center"/>
    </xf>
    <xf numFmtId="164" fontId="22" fillId="0" borderId="28" xfId="0" applyFont="1" applyBorder="1" applyAlignment="1">
      <alignment/>
    </xf>
    <xf numFmtId="164" fontId="22" fillId="0" borderId="28" xfId="0" applyFont="1" applyBorder="1" applyAlignment="1">
      <alignment horizontal="left" vertical="center"/>
    </xf>
    <xf numFmtId="164" fontId="22" fillId="0" borderId="28" xfId="0" applyFont="1" applyBorder="1" applyAlignment="1">
      <alignment horizontal="center"/>
    </xf>
    <xf numFmtId="164" fontId="22" fillId="0" borderId="28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22" fillId="0" borderId="29" xfId="0" applyFont="1" applyBorder="1" applyAlignment="1">
      <alignment horizontal="center" vertical="center"/>
    </xf>
    <xf numFmtId="164" fontId="22" fillId="0" borderId="30" xfId="0" applyFont="1" applyBorder="1" applyAlignment="1">
      <alignment horizontal="left" vertical="center"/>
    </xf>
    <xf numFmtId="164" fontId="22" fillId="0" borderId="30" xfId="0" applyFont="1" applyBorder="1" applyAlignment="1">
      <alignment horizontal="center" vertical="center"/>
    </xf>
    <xf numFmtId="164" fontId="22" fillId="0" borderId="31" xfId="0" applyFont="1" applyBorder="1" applyAlignment="1">
      <alignment horizontal="center" vertical="center"/>
    </xf>
    <xf numFmtId="164" fontId="22" fillId="0" borderId="32" xfId="0" applyFont="1" applyBorder="1" applyAlignment="1">
      <alignment horizontal="center" vertical="center"/>
    </xf>
    <xf numFmtId="164" fontId="22" fillId="0" borderId="33" xfId="0" applyFont="1" applyBorder="1" applyAlignment="1">
      <alignment horizontal="left" vertical="center"/>
    </xf>
    <xf numFmtId="164" fontId="22" fillId="0" borderId="33" xfId="0" applyFont="1" applyBorder="1" applyAlignment="1">
      <alignment horizontal="center" vertical="center"/>
    </xf>
    <xf numFmtId="164" fontId="22" fillId="0" borderId="33" xfId="0" applyFont="1" applyBorder="1" applyAlignment="1">
      <alignment vertical="center"/>
    </xf>
    <xf numFmtId="164" fontId="22" fillId="0" borderId="34" xfId="0" applyFont="1" applyBorder="1" applyAlignment="1">
      <alignment horizontal="center" vertical="center"/>
    </xf>
    <xf numFmtId="164" fontId="22" fillId="6" borderId="0" xfId="0" applyFont="1" applyFill="1" applyBorder="1" applyAlignment="1">
      <alignment horizontal="left" vertical="center"/>
    </xf>
    <xf numFmtId="164" fontId="22" fillId="0" borderId="0" xfId="0" applyFont="1" applyFill="1" applyBorder="1" applyAlignment="1">
      <alignment horizontal="left" vertical="center"/>
    </xf>
    <xf numFmtId="164" fontId="22" fillId="0" borderId="0" xfId="0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vertical="center"/>
    </xf>
    <xf numFmtId="164" fontId="0" fillId="0" borderId="0" xfId="0" applyFill="1" applyBorder="1" applyAlignment="1">
      <alignment/>
    </xf>
    <xf numFmtId="164" fontId="22" fillId="0" borderId="32" xfId="0" applyFont="1" applyBorder="1" applyAlignment="1">
      <alignment horizontal="center"/>
    </xf>
    <xf numFmtId="164" fontId="22" fillId="0" borderId="33" xfId="0" applyFont="1" applyBorder="1" applyAlignment="1">
      <alignment/>
    </xf>
    <xf numFmtId="164" fontId="22" fillId="0" borderId="33" xfId="0" applyFont="1" applyBorder="1" applyAlignment="1">
      <alignment horizontal="center"/>
    </xf>
    <xf numFmtId="164" fontId="0" fillId="0" borderId="0" xfId="0" applyFill="1" applyBorder="1" applyAlignment="1">
      <alignment horizontal="left" vertical="center"/>
    </xf>
    <xf numFmtId="164" fontId="22" fillId="0" borderId="35" xfId="0" applyFont="1" applyBorder="1" applyAlignment="1">
      <alignment horizontal="left" vertical="center"/>
    </xf>
    <xf numFmtId="164" fontId="25" fillId="0" borderId="0" xfId="0" applyFont="1" applyFill="1" applyBorder="1" applyAlignment="1">
      <alignment horizontal="left" vertical="center"/>
    </xf>
    <xf numFmtId="164" fontId="22" fillId="0" borderId="0" xfId="0" applyFont="1" applyFill="1" applyBorder="1" applyAlignment="1">
      <alignment vertical="center"/>
    </xf>
    <xf numFmtId="164" fontId="22" fillId="0" borderId="33" xfId="0" applyFont="1" applyBorder="1" applyAlignment="1">
      <alignment horizontal="left"/>
    </xf>
    <xf numFmtId="164" fontId="22" fillId="0" borderId="34" xfId="0" applyFont="1" applyBorder="1" applyAlignment="1">
      <alignment horizontal="center"/>
    </xf>
    <xf numFmtId="164" fontId="22" fillId="0" borderId="36" xfId="0" applyFont="1" applyBorder="1" applyAlignment="1">
      <alignment horizontal="center" vertical="center"/>
    </xf>
    <xf numFmtId="164" fontId="22" fillId="0" borderId="37" xfId="0" applyFont="1" applyBorder="1" applyAlignment="1">
      <alignment horizontal="left" vertical="center"/>
    </xf>
    <xf numFmtId="164" fontId="22" fillId="0" borderId="37" xfId="0" applyFont="1" applyBorder="1" applyAlignment="1">
      <alignment horizontal="center" vertical="center"/>
    </xf>
    <xf numFmtId="164" fontId="22" fillId="0" borderId="38" xfId="0" applyFont="1" applyBorder="1" applyAlignment="1">
      <alignment horizontal="left" vertical="center"/>
    </xf>
    <xf numFmtId="164" fontId="22" fillId="0" borderId="39" xfId="0" applyFont="1" applyBorder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22" fillId="6" borderId="40" xfId="0" applyFont="1" applyFill="1" applyBorder="1" applyAlignment="1">
      <alignment horizontal="center" vertical="center"/>
    </xf>
    <xf numFmtId="164" fontId="22" fillId="0" borderId="40" xfId="0" applyFont="1" applyFill="1" applyBorder="1" applyAlignment="1">
      <alignment horizontal="left" vertical="center"/>
    </xf>
    <xf numFmtId="164" fontId="22" fillId="0" borderId="40" xfId="0" applyFont="1" applyFill="1" applyBorder="1" applyAlignment="1">
      <alignment horizontal="center" vertical="center"/>
    </xf>
    <xf numFmtId="164" fontId="22" fillId="0" borderId="40" xfId="0" applyFont="1" applyFill="1" applyBorder="1" applyAlignment="1">
      <alignment/>
    </xf>
    <xf numFmtId="164" fontId="22" fillId="0" borderId="40" xfId="0" applyFont="1" applyFill="1" applyBorder="1" applyAlignment="1">
      <alignment horizontal="center"/>
    </xf>
    <xf numFmtId="164" fontId="22" fillId="6" borderId="40" xfId="0" applyFont="1" applyFill="1" applyBorder="1" applyAlignment="1">
      <alignment horizontal="left" vertical="center"/>
    </xf>
    <xf numFmtId="164" fontId="22" fillId="0" borderId="40" xfId="0" applyFont="1" applyBorder="1" applyAlignment="1">
      <alignment horizontal="left" vertical="center"/>
    </xf>
    <xf numFmtId="164" fontId="22" fillId="0" borderId="40" xfId="0" applyFont="1" applyFill="1" applyBorder="1" applyAlignment="1">
      <alignment vertical="center"/>
    </xf>
    <xf numFmtId="164" fontId="22" fillId="6" borderId="0" xfId="0" applyFont="1" applyFill="1" applyBorder="1" applyAlignment="1">
      <alignment horizontal="center" vertical="center"/>
    </xf>
    <xf numFmtId="164" fontId="22" fillId="6" borderId="41" xfId="0" applyFont="1" applyFill="1" applyBorder="1" applyAlignment="1">
      <alignment horizontal="left" vertical="center"/>
    </xf>
    <xf numFmtId="164" fontId="22" fillId="6" borderId="41" xfId="0" applyFont="1" applyFill="1" applyBorder="1" applyAlignment="1">
      <alignment horizontal="center" vertical="center"/>
    </xf>
    <xf numFmtId="164" fontId="22" fillId="6" borderId="40" xfId="0" applyFont="1" applyFill="1" applyBorder="1" applyAlignment="1">
      <alignment vertical="center"/>
    </xf>
    <xf numFmtId="164" fontId="22" fillId="6" borderId="0" xfId="0" applyFont="1" applyFill="1" applyBorder="1" applyAlignment="1">
      <alignment vertical="center"/>
    </xf>
    <xf numFmtId="164" fontId="22" fillId="6" borderId="42" xfId="0" applyFont="1" applyFill="1" applyBorder="1" applyAlignment="1">
      <alignment horizontal="center" vertical="center"/>
    </xf>
    <xf numFmtId="164" fontId="22" fillId="6" borderId="42" xfId="0" applyFont="1" applyFill="1" applyBorder="1" applyAlignment="1">
      <alignment horizontal="left" vertical="center"/>
    </xf>
    <xf numFmtId="164" fontId="22" fillId="6" borderId="42" xfId="0" applyFont="1" applyFill="1" applyBorder="1" applyAlignment="1">
      <alignment vertical="center"/>
    </xf>
    <xf numFmtId="164" fontId="0" fillId="0" borderId="0" xfId="0" applyBorder="1" applyAlignment="1">
      <alignment horizontal="center"/>
    </xf>
    <xf numFmtId="164" fontId="25" fillId="0" borderId="0" xfId="0" applyFont="1" applyBorder="1" applyAlignment="1">
      <alignment vertical="center"/>
    </xf>
    <xf numFmtId="164" fontId="25" fillId="0" borderId="0" xfId="0" applyFont="1" applyBorder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horizontal="left" vertical="center"/>
    </xf>
    <xf numFmtId="164" fontId="25" fillId="0" borderId="0" xfId="0" applyFont="1" applyBorder="1" applyAlignment="1">
      <alignment/>
    </xf>
    <xf numFmtId="164" fontId="26" fillId="0" borderId="0" xfId="0" applyFont="1" applyBorder="1" applyAlignment="1">
      <alignment horizontal="center" vertical="center"/>
    </xf>
    <xf numFmtId="164" fontId="26" fillId="0" borderId="0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26" fillId="0" borderId="0" xfId="0" applyFont="1" applyBorder="1" applyAlignment="1">
      <alignment horizontal="left" vertical="center"/>
    </xf>
    <xf numFmtId="164" fontId="27" fillId="0" borderId="0" xfId="0" applyFont="1" applyBorder="1" applyAlignment="1">
      <alignment horizontal="center" vertical="center"/>
    </xf>
    <xf numFmtId="164" fontId="26" fillId="0" borderId="0" xfId="0" applyFont="1" applyFill="1" applyBorder="1" applyAlignment="1">
      <alignment horizontal="left" vertical="center"/>
    </xf>
    <xf numFmtId="164" fontId="26" fillId="0" borderId="0" xfId="0" applyFont="1" applyFill="1" applyBorder="1" applyAlignment="1">
      <alignment horizontal="center" vertical="center"/>
    </xf>
    <xf numFmtId="164" fontId="26" fillId="0" borderId="0" xfId="0" applyFont="1" applyFill="1" applyBorder="1" applyAlignment="1">
      <alignment vertical="center"/>
    </xf>
    <xf numFmtId="164" fontId="5" fillId="0" borderId="0" xfId="0" applyFont="1" applyBorder="1" applyAlignment="1">
      <alignment horizontal="center"/>
    </xf>
    <xf numFmtId="164" fontId="5" fillId="0" borderId="43" xfId="0" applyFont="1" applyBorder="1" applyAlignment="1">
      <alignment horizontal="center"/>
    </xf>
    <xf numFmtId="164" fontId="5" fillId="0" borderId="44" xfId="0" applyFont="1" applyBorder="1" applyAlignment="1">
      <alignment horizontal="center"/>
    </xf>
    <xf numFmtId="164" fontId="5" fillId="0" borderId="45" xfId="0" applyFont="1" applyBorder="1" applyAlignment="1">
      <alignment horizontal="center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/>
    </xf>
    <xf numFmtId="164" fontId="0" fillId="0" borderId="46" xfId="0" applyNumberFormat="1" applyBorder="1" applyAlignment="1">
      <alignment/>
    </xf>
    <xf numFmtId="164" fontId="5" fillId="0" borderId="3" xfId="0" applyFont="1" applyBorder="1" applyAlignment="1">
      <alignment horizontal="center"/>
    </xf>
    <xf numFmtId="164" fontId="0" fillId="0" borderId="47" xfId="0" applyNumberFormat="1" applyBorder="1" applyAlignment="1">
      <alignment/>
    </xf>
    <xf numFmtId="164" fontId="0" fillId="0" borderId="3" xfId="0" applyFont="1" applyBorder="1" applyAlignment="1">
      <alignment/>
    </xf>
    <xf numFmtId="164" fontId="0" fillId="0" borderId="48" xfId="0" applyNumberFormat="1" applyBorder="1" applyAlignment="1">
      <alignment/>
    </xf>
    <xf numFmtId="164" fontId="0" fillId="0" borderId="3" xfId="0" applyFont="1" applyFill="1" applyBorder="1" applyAlignment="1">
      <alignment horizontal="center"/>
    </xf>
    <xf numFmtId="164" fontId="0" fillId="0" borderId="3" xfId="0" applyFill="1" applyBorder="1" applyAlignment="1">
      <alignment/>
    </xf>
    <xf numFmtId="164" fontId="0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ur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4EA6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ABELLICO/AppData/Roaming/Microsoft/Excel/janthi/AppData/Local/Microsoft/Windows/Local%20Settings/AppData/Local/Microsoft/Windows/Temporary%20Internet%20Files/Content.IE5/AppData/Local/Microsoft/Windows/Temporary%20Internet%20Files/Content.IE5/ZW2H6IML/Feuille%20matc" TargetMode="External" /><Relationship Id="rId2" Type="http://schemas.openxmlformats.org/officeDocument/2006/relationships/hyperlink" Target="mailto:coupe-sabellico@cdb41.fr" TargetMode="Externa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85" zoomScaleNormal="85" workbookViewId="0" topLeftCell="B1">
      <selection activeCell="O9" sqref="O9"/>
    </sheetView>
  </sheetViews>
  <sheetFormatPr defaultColWidth="9.140625" defaultRowHeight="12.75" customHeight="1"/>
  <cols>
    <col min="1" max="1" width="6.28125" style="0" customWidth="1"/>
    <col min="2" max="2" width="13.00390625" style="0" customWidth="1"/>
    <col min="3" max="3" width="13.140625" style="0" customWidth="1"/>
    <col min="4" max="4" width="12.7109375" style="0" customWidth="1"/>
    <col min="5" max="5" width="6.57421875" style="0" customWidth="1"/>
    <col min="6" max="6" width="5.57421875" style="0" customWidth="1"/>
    <col min="7" max="7" width="7.57421875" style="0" customWidth="1"/>
    <col min="8" max="8" width="6.57421875" style="0" customWidth="1"/>
    <col min="9" max="9" width="10.28125" style="0" customWidth="1"/>
    <col min="10" max="11" width="5.00390625" style="0" customWidth="1"/>
    <col min="12" max="12" width="9.00390625" style="0" customWidth="1"/>
    <col min="13" max="13" width="9.421875" style="0" customWidth="1"/>
    <col min="14" max="14" width="7.57421875" style="0" customWidth="1"/>
    <col min="15" max="15" width="5.57421875" style="0" customWidth="1"/>
    <col min="16" max="16" width="6.421875" style="0" customWidth="1"/>
    <col min="17" max="17" width="14.421875" style="0" customWidth="1"/>
    <col min="18" max="19" width="13.00390625" style="0" customWidth="1"/>
    <col min="20" max="20" width="4.57421875" style="0" customWidth="1"/>
    <col min="21" max="16384" width="11.00390625" style="0" customWidth="1"/>
  </cols>
  <sheetData>
    <row r="1" spans="2:19" ht="26.2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20.25" customHeight="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2.7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</row>
    <row r="4" spans="2:19" ht="18" customHeight="1">
      <c r="B4" s="6" t="s">
        <v>2</v>
      </c>
      <c r="C4" s="6"/>
      <c r="D4" s="7"/>
      <c r="E4" s="7"/>
      <c r="F4" s="7"/>
      <c r="G4" s="8"/>
      <c r="H4" s="8"/>
      <c r="I4" s="8"/>
      <c r="J4" s="8"/>
      <c r="K4" s="8"/>
      <c r="L4" s="8"/>
      <c r="M4" s="8"/>
      <c r="O4" s="9" t="s">
        <v>3</v>
      </c>
      <c r="P4" s="9"/>
      <c r="Q4" s="10" t="s">
        <v>4</v>
      </c>
      <c r="R4" s="11"/>
      <c r="S4" s="11"/>
    </row>
    <row r="5" spans="2:19" ht="38.25" customHeight="1">
      <c r="B5" s="12">
        <v>41</v>
      </c>
      <c r="C5" s="12"/>
      <c r="D5" s="13"/>
      <c r="E5" s="13"/>
      <c r="F5" s="13"/>
      <c r="G5" s="13"/>
      <c r="H5" s="13"/>
      <c r="I5" s="13"/>
      <c r="J5" s="13"/>
      <c r="N5" s="14"/>
      <c r="R5" s="15">
        <v>41</v>
      </c>
      <c r="S5" s="16"/>
    </row>
    <row r="6" spans="2:19" s="17" customFormat="1" ht="18" customHeight="1">
      <c r="B6" s="18" t="s">
        <v>5</v>
      </c>
      <c r="C6" s="18"/>
      <c r="D6" s="19">
        <f>VLOOKUP(B5,Numéro!A:E,2,FALSE)</f>
        <v>0</v>
      </c>
      <c r="E6" s="19"/>
      <c r="F6" s="19"/>
      <c r="G6" s="19"/>
      <c r="H6" s="19"/>
      <c r="I6" s="19"/>
      <c r="J6" s="19"/>
      <c r="K6" s="19">
        <f>VLOOKUP(R5,Numéro!A:E,2,FALSE)</f>
        <v>0</v>
      </c>
      <c r="L6" s="19"/>
      <c r="M6" s="19"/>
      <c r="N6" s="19"/>
      <c r="O6" s="19"/>
      <c r="P6" s="19"/>
      <c r="Q6" s="19"/>
      <c r="R6" s="18" t="s">
        <v>6</v>
      </c>
      <c r="S6" s="18"/>
    </row>
    <row r="7" spans="2:19" ht="15" customHeight="1">
      <c r="B7" s="20" t="s">
        <v>7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2:19" ht="20.25" customHeight="1">
      <c r="B8" s="21" t="s">
        <v>8</v>
      </c>
      <c r="C8" s="21"/>
      <c r="D8" s="22" t="s">
        <v>9</v>
      </c>
      <c r="E8" s="22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3" t="s">
        <v>15</v>
      </c>
      <c r="K8" s="24" t="s">
        <v>15</v>
      </c>
      <c r="L8" s="25" t="s">
        <v>14</v>
      </c>
      <c r="M8" s="25" t="s">
        <v>13</v>
      </c>
      <c r="N8" s="25" t="s">
        <v>16</v>
      </c>
      <c r="O8" s="25" t="s">
        <v>11</v>
      </c>
      <c r="P8" s="25" t="s">
        <v>17</v>
      </c>
      <c r="Q8" s="25" t="s">
        <v>9</v>
      </c>
      <c r="R8" s="26" t="s">
        <v>18</v>
      </c>
      <c r="S8" s="26"/>
    </row>
    <row r="9" spans="1:20" ht="42" customHeight="1">
      <c r="A9" s="27" t="e">
        <f>IF(B5=1,"",INDEX(Cat,MATCH(E9,CatA,0),5))</f>
        <v>#N/A</v>
      </c>
      <c r="B9" s="28">
        <f>VLOOKUP(B5,Numéro!A:E,3,FALSE)</f>
        <v>0</v>
      </c>
      <c r="C9" s="28"/>
      <c r="D9" s="29">
        <f>VLOOKUP(B5,Numéro!A:E,4,FALSE)</f>
        <v>0</v>
      </c>
      <c r="E9" s="29">
        <f>VLOOKUP(B5,Numéro!A:E,5,FALSE)</f>
        <v>0</v>
      </c>
      <c r="F9" s="30"/>
      <c r="G9" s="31"/>
      <c r="H9" s="31"/>
      <c r="I9" s="32">
        <f aca="true" t="shared" si="0" ref="I9:I10">IF(OR($B$5=1,ISBLANK(G9)),"",IF(F9="FF",0,F9/G9))</f>
        <v>0</v>
      </c>
      <c r="J9" s="33">
        <f>IF(F9&lt;&gt;"",Catégorie!I5,"")</f>
        <v>0</v>
      </c>
      <c r="K9" s="34">
        <f>IF(O9&lt;&gt;"",Catégorie!I8,"")</f>
        <v>0</v>
      </c>
      <c r="L9" s="35">
        <f aca="true" t="shared" si="1" ref="L9:L10">IF(OR($R$5=1,ISBLANK(G9)),"",IF(O9="FF",0,O9/N9))</f>
        <v>0</v>
      </c>
      <c r="M9" s="31"/>
      <c r="N9" s="36">
        <f aca="true" t="shared" si="2" ref="N9:N10">G9</f>
        <v>0</v>
      </c>
      <c r="O9" s="37"/>
      <c r="P9" s="38">
        <f>VLOOKUP(R5,Numéro!A:E,5,FALSE)</f>
        <v>0</v>
      </c>
      <c r="Q9" s="38">
        <f>VLOOKUP(R5,Numéro!A:E,4,FALSE)</f>
        <v>0</v>
      </c>
      <c r="R9" s="39">
        <f>VLOOKUP(R5,Numéro!A:E,3,FALSE)</f>
        <v>0</v>
      </c>
      <c r="S9" s="39"/>
      <c r="T9" s="27" t="e">
        <f>IF(R5=1,"",INDEX(Cat,MATCH(P9,CatA,0),5))</f>
        <v>#N/A</v>
      </c>
    </row>
    <row r="10" spans="1:20" ht="42" customHeight="1">
      <c r="A10" s="27" t="e">
        <f>IF(B5=1,"",INDEX(Cat,MATCH(E10,CatA,0),5))</f>
        <v>#N/A</v>
      </c>
      <c r="B10" s="40">
        <f>VLOOKUP(B5,Numéro!A:H,6,FALSE)</f>
        <v>0</v>
      </c>
      <c r="C10" s="40"/>
      <c r="D10" s="41">
        <f>VLOOKUP(B5,Numéro!A:H,7,FALSE)</f>
        <v>0</v>
      </c>
      <c r="E10" s="41">
        <f>VLOOKUP(B5,Numéro!A:H,8,FALSE)</f>
        <v>0</v>
      </c>
      <c r="F10" s="42"/>
      <c r="G10" s="43"/>
      <c r="H10" s="43"/>
      <c r="I10" s="32">
        <f t="shared" si="0"/>
        <v>0</v>
      </c>
      <c r="J10" s="44">
        <f>IF(F10&lt;&gt;"",Catégorie!I11,"")</f>
        <v>0</v>
      </c>
      <c r="K10" s="34">
        <f>IF(O10&lt;&gt;"",Catégorie!I14,"")</f>
        <v>0</v>
      </c>
      <c r="L10" s="32">
        <f t="shared" si="1"/>
        <v>0</v>
      </c>
      <c r="M10" s="31"/>
      <c r="N10" s="36">
        <f t="shared" si="2"/>
        <v>0</v>
      </c>
      <c r="O10" s="45"/>
      <c r="P10" s="41">
        <f>VLOOKUP(R5,Numéro!A:H,8,FALSE)</f>
        <v>0</v>
      </c>
      <c r="Q10" s="41">
        <f>VLOOKUP(R5,Numéro!A:H,7,FALSE)</f>
        <v>0</v>
      </c>
      <c r="R10" s="46">
        <f>VLOOKUP(R5,Numéro!A:H,6,FALSE)</f>
        <v>0</v>
      </c>
      <c r="S10" s="46"/>
      <c r="T10" s="27" t="e">
        <f>IF(R5=1,"",INDEX(Cat,MATCH(P10,CatA,0),"5"))</f>
        <v>#N/A</v>
      </c>
    </row>
    <row r="11" spans="1:20" ht="15" customHeight="1">
      <c r="A11" s="27"/>
      <c r="B11" s="20" t="s">
        <v>19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7"/>
    </row>
    <row r="12" spans="1:20" ht="42" customHeight="1">
      <c r="A12" s="27" t="e">
        <f aca="true" t="shared" si="3" ref="A12:A13">A9</f>
        <v>#N/A</v>
      </c>
      <c r="B12" s="47">
        <f aca="true" t="shared" si="4" ref="B12:B13">B9</f>
        <v>0</v>
      </c>
      <c r="C12" s="47"/>
      <c r="D12" s="38">
        <f aca="true" t="shared" si="5" ref="D12:D13">D9</f>
        <v>0</v>
      </c>
      <c r="E12" s="38">
        <f aca="true" t="shared" si="6" ref="E12:E13">E9</f>
        <v>0</v>
      </c>
      <c r="F12" s="48"/>
      <c r="G12" s="48"/>
      <c r="H12" s="48"/>
      <c r="I12" s="35">
        <f aca="true" t="shared" si="7" ref="I12:I13">IF(OR($B$5=1,ISBLANK(G12)),"",IF(F12="FF",0,F12/G12))</f>
        <v>0</v>
      </c>
      <c r="J12" s="33">
        <f>IF(F12&lt;&gt;"",Catégorie!I17,"")</f>
        <v>0</v>
      </c>
      <c r="K12" s="28">
        <f>IF(O12&lt;&gt;"",Catégorie!I20,"")</f>
        <v>0</v>
      </c>
      <c r="L12" s="35">
        <f aca="true" t="shared" si="8" ref="L12:L13">IF(OR($R$5=1,ISBLANK(G12)),"",IF(O12="FF",0,O12/N12))</f>
        <v>0</v>
      </c>
      <c r="M12" s="31"/>
      <c r="N12" s="49">
        <f aca="true" t="shared" si="9" ref="N12:N13">G12</f>
        <v>0</v>
      </c>
      <c r="O12" s="48"/>
      <c r="P12" s="38">
        <f>P10</f>
        <v>0</v>
      </c>
      <c r="Q12" s="38">
        <f>Q10</f>
        <v>0</v>
      </c>
      <c r="R12" s="39">
        <f>R10</f>
        <v>0</v>
      </c>
      <c r="S12" s="39"/>
      <c r="T12" s="27" t="e">
        <f>T10</f>
        <v>#N/A</v>
      </c>
    </row>
    <row r="13" spans="1:20" ht="42" customHeight="1">
      <c r="A13" s="27" t="e">
        <f t="shared" si="3"/>
        <v>#N/A</v>
      </c>
      <c r="B13" s="40">
        <f t="shared" si="4"/>
        <v>0</v>
      </c>
      <c r="C13" s="40"/>
      <c r="D13" s="41">
        <f t="shared" si="5"/>
        <v>0</v>
      </c>
      <c r="E13" s="41">
        <f t="shared" si="6"/>
        <v>0</v>
      </c>
      <c r="F13" s="42"/>
      <c r="G13" s="42"/>
      <c r="H13" s="42"/>
      <c r="I13" s="32">
        <f t="shared" si="7"/>
        <v>0</v>
      </c>
      <c r="J13" s="44">
        <f>IF(F13&lt;&gt;"",Catégorie!I23,"")</f>
        <v>0</v>
      </c>
      <c r="K13" s="34">
        <f>IF(O13&lt;&gt;"",Catégorie!I26,"")</f>
        <v>0</v>
      </c>
      <c r="L13" s="32">
        <f t="shared" si="8"/>
        <v>0</v>
      </c>
      <c r="M13" s="31"/>
      <c r="N13" s="49">
        <f t="shared" si="9"/>
        <v>0</v>
      </c>
      <c r="O13" s="50"/>
      <c r="P13" s="51">
        <f>P9</f>
        <v>0</v>
      </c>
      <c r="Q13" s="41">
        <f>Q9</f>
        <v>0</v>
      </c>
      <c r="R13" s="46">
        <f>R9</f>
        <v>0</v>
      </c>
      <c r="S13" s="46"/>
      <c r="T13" s="27" t="e">
        <f>T9</f>
        <v>#N/A</v>
      </c>
    </row>
    <row r="14" spans="1:19" ht="12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2:19" s="11" customFormat="1" ht="12.75" customHeight="1">
      <c r="B15" s="53" t="s">
        <v>20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5" t="s">
        <v>21</v>
      </c>
      <c r="S15" s="55"/>
    </row>
    <row r="16" spans="2:19" s="11" customFormat="1" ht="12.75" customHeight="1">
      <c r="B16" s="53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5" t="s">
        <v>22</v>
      </c>
      <c r="S16" s="55"/>
    </row>
    <row r="17" s="11" customFormat="1" ht="12.75" customHeight="1">
      <c r="N17" s="57"/>
    </row>
    <row r="18" spans="3:19" ht="15" customHeight="1">
      <c r="C18" s="58" t="s">
        <v>23</v>
      </c>
      <c r="D18" s="58"/>
      <c r="E18" s="58"/>
      <c r="F18" s="58"/>
      <c r="G18" s="58"/>
      <c r="H18" s="58"/>
      <c r="I18" s="58"/>
      <c r="J18" s="59"/>
      <c r="K18" s="59"/>
      <c r="L18" s="60"/>
      <c r="M18" s="60"/>
      <c r="R18" s="61"/>
      <c r="S18" s="61"/>
    </row>
    <row r="19" spans="18:19" ht="6" customHeight="1">
      <c r="R19" s="61"/>
      <c r="S19" s="61"/>
    </row>
    <row r="20" spans="3:19" ht="13.5" customHeight="1">
      <c r="C20" s="62" t="s">
        <v>24</v>
      </c>
      <c r="D20" s="62"/>
      <c r="E20" s="62"/>
      <c r="F20" s="62"/>
      <c r="G20" s="62"/>
      <c r="H20" s="62"/>
      <c r="R20" s="61"/>
      <c r="S20" s="61"/>
    </row>
    <row r="21" spans="3:8" ht="12.75" customHeight="1">
      <c r="C21" s="62"/>
      <c r="D21" s="62"/>
      <c r="E21" s="62"/>
      <c r="F21" s="62"/>
      <c r="G21" s="62"/>
      <c r="H21" s="62"/>
    </row>
    <row r="22" spans="2:18" ht="12.75" customHeight="1">
      <c r="B22" t="s">
        <v>25</v>
      </c>
      <c r="I22" s="63"/>
      <c r="J22" s="63"/>
      <c r="K22" s="63"/>
      <c r="L22" s="63"/>
      <c r="M22" s="63"/>
      <c r="N22" s="63"/>
      <c r="O22" s="64"/>
      <c r="P22" s="64"/>
      <c r="Q22" s="64"/>
      <c r="R22" s="17"/>
    </row>
    <row r="24" spans="2:18" ht="4.5" customHeight="1">
      <c r="B24" s="65"/>
      <c r="C24" s="65"/>
      <c r="D24" s="65"/>
      <c r="E24" s="65"/>
      <c r="F24" s="65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2:18" ht="12.75" customHeight="1">
      <c r="B25" s="65" t="s">
        <v>26</v>
      </c>
      <c r="C25" s="65"/>
      <c r="D25" s="65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</row>
    <row r="26" spans="2:18" ht="12.75" customHeight="1">
      <c r="B26" s="67" t="s">
        <v>27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</row>
    <row r="27" spans="2:18" ht="12.75" customHeight="1">
      <c r="B27" s="68" t="s">
        <v>28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 ht="12.75" customHeight="1">
      <c r="B28" s="67" t="s">
        <v>29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29" spans="2:18" ht="12.75" customHeight="1">
      <c r="B29" s="67" t="s">
        <v>30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</row>
    <row r="30" spans="2:18" ht="12.75" customHeight="1">
      <c r="B30" s="67" t="s">
        <v>31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</row>
  </sheetData>
  <sheetProtection password="C968" sheet="1" selectLockedCells="1"/>
  <mergeCells count="32">
    <mergeCell ref="B1:S1"/>
    <mergeCell ref="B2:S2"/>
    <mergeCell ref="B4:C4"/>
    <mergeCell ref="D4:F4"/>
    <mergeCell ref="G4:L4"/>
    <mergeCell ref="O4:P4"/>
    <mergeCell ref="B5:C5"/>
    <mergeCell ref="D5:J5"/>
    <mergeCell ref="B6:C6"/>
    <mergeCell ref="D6:J6"/>
    <mergeCell ref="K6:Q6"/>
    <mergeCell ref="R6:S6"/>
    <mergeCell ref="B7:S7"/>
    <mergeCell ref="B8:C8"/>
    <mergeCell ref="R8:S8"/>
    <mergeCell ref="B9:C9"/>
    <mergeCell ref="R9:S9"/>
    <mergeCell ref="B10:C10"/>
    <mergeCell ref="R10:S10"/>
    <mergeCell ref="B11:S11"/>
    <mergeCell ref="B12:C12"/>
    <mergeCell ref="R12:S12"/>
    <mergeCell ref="B13:C13"/>
    <mergeCell ref="R13:S13"/>
    <mergeCell ref="B15:B16"/>
    <mergeCell ref="C15:Q15"/>
    <mergeCell ref="R15:S15"/>
    <mergeCell ref="C16:Q16"/>
    <mergeCell ref="R16:S16"/>
    <mergeCell ref="R18:S20"/>
    <mergeCell ref="C20:G21"/>
    <mergeCell ref="B27:R27"/>
  </mergeCells>
  <dataValidations count="1">
    <dataValidation type="list" operator="equal" allowBlank="1" showErrorMessage="1" sqref="Q4">
      <formula1>"' ,1,2,3,4,5,6"</formula1>
    </dataValidation>
  </dataValidations>
  <hyperlinks>
    <hyperlink ref="B5" r:id="rId1" display="file:///home/dd/Bureau/SABELLICO/SABELLICO/AppData/Roaming/Microsoft/Excel/janthi/AppData/Local/Microsoft/Windows/Local%20Settings/AppData/Local/Microsoft/Windows/Temporary%20Internet%20Files/Content.IE5/AppData/Local/Microsoft/Windows/Temporary%20Interne"/>
    <hyperlink ref="C20" r:id="rId2" display="coupe-sabellico@cdb41.fr"/>
  </hyperlinks>
  <printOptions horizontalCentered="1" verticalCentered="1"/>
  <pageMargins left="0" right="0" top="0.03958333333333333" bottom="0.03958333333333333" header="0.5118110236220472" footer="0.5118110236220472"/>
  <pageSetup horizontalDpi="300" verticalDpi="300" orientation="landscape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1"/>
  <sheetViews>
    <sheetView workbookViewId="0" topLeftCell="A1">
      <selection activeCell="L17" sqref="L17"/>
    </sheetView>
  </sheetViews>
  <sheetFormatPr defaultColWidth="9.140625" defaultRowHeight="12.75" customHeight="1"/>
  <cols>
    <col min="1" max="1" width="5.57421875" style="69" customWidth="1"/>
    <col min="2" max="2" width="22.140625" style="0" customWidth="1"/>
    <col min="3" max="3" width="20.57421875" style="0" customWidth="1"/>
    <col min="4" max="4" width="8.57421875" style="70" customWidth="1"/>
    <col min="5" max="5" width="4.57421875" style="52" customWidth="1"/>
    <col min="6" max="6" width="19.7109375" style="0" customWidth="1"/>
    <col min="7" max="7" width="8.57421875" style="70" customWidth="1"/>
    <col min="8" max="8" width="4.57421875" style="0" customWidth="1"/>
    <col min="9" max="16384" width="11.00390625" style="0" customWidth="1"/>
  </cols>
  <sheetData>
    <row r="1" spans="1:5" ht="1.5" customHeight="1">
      <c r="A1" s="71"/>
      <c r="B1" s="72"/>
      <c r="C1" s="72"/>
      <c r="D1" s="73"/>
      <c r="E1" s="72"/>
    </row>
    <row r="2" spans="1:8" ht="24.75" customHeight="1">
      <c r="A2" s="74" t="s">
        <v>32</v>
      </c>
      <c r="B2" s="74"/>
      <c r="C2" s="74"/>
      <c r="D2" s="74"/>
      <c r="E2" s="74"/>
      <c r="F2" s="74"/>
      <c r="G2" s="74"/>
      <c r="H2" s="74"/>
    </row>
    <row r="3" spans="1:7" ht="1.5" customHeight="1">
      <c r="A3" s="75"/>
      <c r="B3" s="76"/>
      <c r="C3" s="77"/>
      <c r="D3" s="78"/>
      <c r="E3" s="77"/>
      <c r="G3" s="79"/>
    </row>
    <row r="4" spans="1:17" ht="15" customHeight="1">
      <c r="A4" s="80"/>
      <c r="B4" s="81" t="s">
        <v>33</v>
      </c>
      <c r="C4" s="82" t="s">
        <v>34</v>
      </c>
      <c r="D4" s="83" t="s">
        <v>35</v>
      </c>
      <c r="E4" s="84" t="s">
        <v>36</v>
      </c>
      <c r="F4" s="83" t="s">
        <v>34</v>
      </c>
      <c r="G4" s="83" t="s">
        <v>35</v>
      </c>
      <c r="H4" s="85" t="s">
        <v>36</v>
      </c>
      <c r="J4" s="86"/>
      <c r="K4" s="86"/>
      <c r="L4" s="86"/>
      <c r="M4" s="86"/>
      <c r="N4" s="86"/>
      <c r="O4" s="86"/>
      <c r="P4" s="86"/>
      <c r="Q4" s="86"/>
    </row>
    <row r="5" spans="1:17" ht="13.5" customHeight="1">
      <c r="A5" s="80">
        <v>1</v>
      </c>
      <c r="B5" s="87" t="s">
        <v>37</v>
      </c>
      <c r="C5" s="88" t="s">
        <v>38</v>
      </c>
      <c r="D5" s="88" t="s">
        <v>39</v>
      </c>
      <c r="E5" s="89" t="s">
        <v>40</v>
      </c>
      <c r="F5" s="88" t="s">
        <v>41</v>
      </c>
      <c r="G5" s="88" t="s">
        <v>42</v>
      </c>
      <c r="H5" s="90" t="s">
        <v>43</v>
      </c>
      <c r="J5" s="86"/>
      <c r="K5" s="86"/>
      <c r="L5" s="86"/>
      <c r="M5" s="86"/>
      <c r="N5" s="86"/>
      <c r="O5" s="86"/>
      <c r="P5" s="86"/>
      <c r="Q5" s="86"/>
    </row>
    <row r="6" spans="1:17" ht="13.5" customHeight="1">
      <c r="A6" s="80">
        <v>2</v>
      </c>
      <c r="B6" s="91" t="s">
        <v>44</v>
      </c>
      <c r="C6" s="92" t="s">
        <v>45</v>
      </c>
      <c r="D6" s="92" t="s">
        <v>46</v>
      </c>
      <c r="E6" s="93" t="s">
        <v>47</v>
      </c>
      <c r="F6" s="94" t="s">
        <v>48</v>
      </c>
      <c r="G6" s="92" t="s">
        <v>49</v>
      </c>
      <c r="H6" s="95" t="s">
        <v>50</v>
      </c>
      <c r="J6" s="86"/>
      <c r="K6" s="86"/>
      <c r="L6" s="86"/>
      <c r="M6" s="86"/>
      <c r="N6" s="86"/>
      <c r="O6" s="86"/>
      <c r="P6" s="86"/>
      <c r="Q6" s="86"/>
    </row>
    <row r="7" spans="1:18" ht="15" customHeight="1">
      <c r="A7" s="80">
        <v>3</v>
      </c>
      <c r="B7" s="91" t="s">
        <v>51</v>
      </c>
      <c r="C7" s="92" t="s">
        <v>52</v>
      </c>
      <c r="D7" s="92" t="s">
        <v>53</v>
      </c>
      <c r="E7" s="93" t="s">
        <v>43</v>
      </c>
      <c r="F7" s="94" t="s">
        <v>54</v>
      </c>
      <c r="G7" s="92" t="s">
        <v>55</v>
      </c>
      <c r="H7" s="95" t="s">
        <v>43</v>
      </c>
      <c r="I7" s="96"/>
      <c r="J7" s="97"/>
      <c r="K7" s="97"/>
      <c r="L7" s="98"/>
      <c r="M7" s="99"/>
      <c r="N7" s="100"/>
      <c r="O7" s="99"/>
      <c r="P7" s="99"/>
      <c r="Q7" s="101"/>
      <c r="R7" s="101"/>
    </row>
    <row r="8" spans="1:18" ht="15" customHeight="1">
      <c r="A8" s="80">
        <v>4</v>
      </c>
      <c r="B8" s="102" t="s">
        <v>56</v>
      </c>
      <c r="C8" s="103" t="s">
        <v>57</v>
      </c>
      <c r="D8" s="92" t="s">
        <v>58</v>
      </c>
      <c r="E8" s="104" t="s">
        <v>47</v>
      </c>
      <c r="F8" s="92" t="s">
        <v>59</v>
      </c>
      <c r="G8" s="92" t="s">
        <v>60</v>
      </c>
      <c r="H8" s="95" t="s">
        <v>47</v>
      </c>
      <c r="I8" s="96"/>
      <c r="J8" s="97"/>
      <c r="K8" s="97"/>
      <c r="L8" s="98"/>
      <c r="M8" s="99"/>
      <c r="N8" s="100"/>
      <c r="O8" s="99"/>
      <c r="P8" s="99"/>
      <c r="Q8" s="101"/>
      <c r="R8" s="101"/>
    </row>
    <row r="9" spans="1:18" ht="15" customHeight="1">
      <c r="A9" s="80">
        <v>5</v>
      </c>
      <c r="B9" s="91" t="s">
        <v>61</v>
      </c>
      <c r="C9" s="103" t="s">
        <v>62</v>
      </c>
      <c r="D9" s="92" t="s">
        <v>63</v>
      </c>
      <c r="E9" s="104" t="s">
        <v>50</v>
      </c>
      <c r="F9" s="92" t="s">
        <v>64</v>
      </c>
      <c r="G9" s="92" t="s">
        <v>65</v>
      </c>
      <c r="H9" s="95" t="s">
        <v>50</v>
      </c>
      <c r="I9" s="96"/>
      <c r="J9" s="101"/>
      <c r="K9" s="101"/>
      <c r="L9" s="101"/>
      <c r="M9" s="99"/>
      <c r="N9" s="101"/>
      <c r="O9" s="101"/>
      <c r="P9" s="101"/>
      <c r="Q9" s="101"/>
      <c r="R9" s="101"/>
    </row>
    <row r="10" spans="1:18" ht="15" customHeight="1">
      <c r="A10" s="80">
        <v>6</v>
      </c>
      <c r="B10" s="91" t="s">
        <v>66</v>
      </c>
      <c r="C10" s="92" t="s">
        <v>67</v>
      </c>
      <c r="D10" s="92">
        <v>159448</v>
      </c>
      <c r="E10" s="93" t="s">
        <v>47</v>
      </c>
      <c r="F10" s="92" t="s">
        <v>68</v>
      </c>
      <c r="G10" s="92" t="s">
        <v>69</v>
      </c>
      <c r="H10" s="95" t="s">
        <v>43</v>
      </c>
      <c r="I10" s="96"/>
      <c r="J10" s="101"/>
      <c r="K10" s="101"/>
      <c r="L10" s="101"/>
      <c r="M10" s="99"/>
      <c r="N10" s="101"/>
      <c r="O10" s="101"/>
      <c r="P10" s="101"/>
      <c r="Q10" s="101"/>
      <c r="R10" s="101"/>
    </row>
    <row r="11" spans="1:18" ht="15" customHeight="1">
      <c r="A11" s="80">
        <v>7</v>
      </c>
      <c r="B11" s="91" t="s">
        <v>70</v>
      </c>
      <c r="C11" s="78" t="s">
        <v>71</v>
      </c>
      <c r="D11" s="92" t="s">
        <v>72</v>
      </c>
      <c r="E11" s="93" t="s">
        <v>47</v>
      </c>
      <c r="F11" s="94" t="s">
        <v>73</v>
      </c>
      <c r="G11" s="92" t="s">
        <v>74</v>
      </c>
      <c r="H11" s="95" t="s">
        <v>47</v>
      </c>
      <c r="I11" s="96"/>
      <c r="J11" s="97"/>
      <c r="K11" s="105"/>
      <c r="L11" s="98"/>
      <c r="M11" s="101"/>
      <c r="N11" s="101"/>
      <c r="O11" s="101"/>
      <c r="P11" s="101"/>
      <c r="Q11" s="101"/>
      <c r="R11" s="101"/>
    </row>
    <row r="12" spans="1:18" ht="15" customHeight="1">
      <c r="A12" s="80">
        <v>8</v>
      </c>
      <c r="B12" s="91" t="s">
        <v>75</v>
      </c>
      <c r="C12" s="106" t="s">
        <v>76</v>
      </c>
      <c r="D12" s="92" t="s">
        <v>77</v>
      </c>
      <c r="E12" s="93" t="s">
        <v>50</v>
      </c>
      <c r="F12" s="92" t="s">
        <v>78</v>
      </c>
      <c r="G12" s="92" t="s">
        <v>79</v>
      </c>
      <c r="H12" s="95" t="s">
        <v>43</v>
      </c>
      <c r="J12" s="107"/>
      <c r="K12" s="99"/>
      <c r="L12" s="99"/>
      <c r="M12" s="99"/>
      <c r="N12" s="101"/>
      <c r="O12" s="101"/>
      <c r="P12" s="101"/>
      <c r="Q12" s="101"/>
      <c r="R12" s="101"/>
    </row>
    <row r="13" spans="1:18" ht="15" customHeight="1">
      <c r="A13" s="80">
        <v>9</v>
      </c>
      <c r="B13" s="91" t="s">
        <v>66</v>
      </c>
      <c r="C13" s="92" t="s">
        <v>80</v>
      </c>
      <c r="D13" s="92" t="s">
        <v>81</v>
      </c>
      <c r="E13" s="93" t="s">
        <v>43</v>
      </c>
      <c r="F13" s="92" t="s">
        <v>82</v>
      </c>
      <c r="G13" s="92" t="s">
        <v>83</v>
      </c>
      <c r="H13" s="95" t="s">
        <v>43</v>
      </c>
      <c r="J13" s="100"/>
      <c r="K13" s="99"/>
      <c r="L13" s="99"/>
      <c r="M13" s="101"/>
      <c r="N13" s="101"/>
      <c r="O13" s="101"/>
      <c r="P13" s="101"/>
      <c r="Q13" s="101"/>
      <c r="R13" s="101"/>
    </row>
    <row r="14" spans="1:18" ht="15" customHeight="1">
      <c r="A14" s="80">
        <v>10</v>
      </c>
      <c r="B14" s="91" t="s">
        <v>84</v>
      </c>
      <c r="C14" s="92" t="s">
        <v>85</v>
      </c>
      <c r="D14" s="92" t="s">
        <v>86</v>
      </c>
      <c r="E14" s="93" t="s">
        <v>40</v>
      </c>
      <c r="F14" s="92" t="s">
        <v>87</v>
      </c>
      <c r="G14" s="92" t="s">
        <v>88</v>
      </c>
      <c r="H14" s="95" t="s">
        <v>89</v>
      </c>
      <c r="J14" s="100"/>
      <c r="K14" s="99"/>
      <c r="L14" s="99"/>
      <c r="M14" s="101"/>
      <c r="N14" s="101"/>
      <c r="O14" s="101"/>
      <c r="P14" s="101"/>
      <c r="Q14" s="101"/>
      <c r="R14" s="101"/>
    </row>
    <row r="15" spans="1:18" ht="15" customHeight="1">
      <c r="A15" s="80">
        <v>11</v>
      </c>
      <c r="B15" s="91" t="s">
        <v>75</v>
      </c>
      <c r="C15" s="92" t="s">
        <v>90</v>
      </c>
      <c r="D15" s="92" t="s">
        <v>91</v>
      </c>
      <c r="E15" s="93" t="s">
        <v>43</v>
      </c>
      <c r="F15" s="92" t="s">
        <v>92</v>
      </c>
      <c r="G15" s="92" t="s">
        <v>93</v>
      </c>
      <c r="H15" s="95" t="s">
        <v>50</v>
      </c>
      <c r="I15" s="96"/>
      <c r="J15" s="100"/>
      <c r="K15" s="99"/>
      <c r="L15" s="99"/>
      <c r="M15" s="101"/>
      <c r="N15" s="101"/>
      <c r="O15" s="101"/>
      <c r="P15" s="101"/>
      <c r="Q15" s="101"/>
      <c r="R15" s="101"/>
    </row>
    <row r="16" spans="1:18" ht="15" customHeight="1">
      <c r="A16" s="80">
        <v>12</v>
      </c>
      <c r="B16" s="91" t="s">
        <v>94</v>
      </c>
      <c r="C16" s="92" t="s">
        <v>95</v>
      </c>
      <c r="D16" s="92" t="s">
        <v>96</v>
      </c>
      <c r="E16" s="93" t="s">
        <v>47</v>
      </c>
      <c r="F16" s="92" t="s">
        <v>97</v>
      </c>
      <c r="G16" s="92" t="s">
        <v>98</v>
      </c>
      <c r="H16" s="95" t="s">
        <v>99</v>
      </c>
      <c r="I16" s="96"/>
      <c r="J16" s="100"/>
      <c r="K16" s="99"/>
      <c r="L16" s="99"/>
      <c r="M16" s="101"/>
      <c r="N16" s="101"/>
      <c r="O16" s="101"/>
      <c r="P16" s="101"/>
      <c r="Q16" s="101"/>
      <c r="R16" s="101"/>
    </row>
    <row r="17" spans="1:18" ht="15" customHeight="1">
      <c r="A17" s="80">
        <v>13</v>
      </c>
      <c r="B17" s="91" t="s">
        <v>84</v>
      </c>
      <c r="C17" s="92" t="s">
        <v>100</v>
      </c>
      <c r="D17" s="92" t="s">
        <v>101</v>
      </c>
      <c r="E17" s="93" t="s">
        <v>50</v>
      </c>
      <c r="F17" s="94" t="s">
        <v>102</v>
      </c>
      <c r="G17" s="92">
        <v>18713</v>
      </c>
      <c r="H17" s="95" t="s">
        <v>103</v>
      </c>
      <c r="J17" s="100"/>
      <c r="K17" s="101"/>
      <c r="L17" s="101"/>
      <c r="M17" s="101"/>
      <c r="N17" s="101"/>
      <c r="O17" s="101"/>
      <c r="P17" s="101"/>
      <c r="Q17" s="101"/>
      <c r="R17" s="101"/>
    </row>
    <row r="18" spans="1:18" ht="15" customHeight="1">
      <c r="A18" s="80">
        <v>14</v>
      </c>
      <c r="B18" s="91" t="s">
        <v>104</v>
      </c>
      <c r="C18" s="92" t="s">
        <v>105</v>
      </c>
      <c r="D18" s="92" t="s">
        <v>106</v>
      </c>
      <c r="E18" s="93" t="s">
        <v>47</v>
      </c>
      <c r="F18" s="92" t="s">
        <v>107</v>
      </c>
      <c r="G18" s="92" t="s">
        <v>108</v>
      </c>
      <c r="H18" s="95" t="s">
        <v>99</v>
      </c>
      <c r="J18" s="100"/>
      <c r="K18" s="99"/>
      <c r="L18" s="99"/>
      <c r="M18" s="101"/>
      <c r="N18" s="101"/>
      <c r="O18" s="101"/>
      <c r="P18" s="101"/>
      <c r="Q18" s="101"/>
      <c r="R18" s="101"/>
    </row>
    <row r="19" spans="1:18" ht="15" customHeight="1">
      <c r="A19" s="80">
        <v>15</v>
      </c>
      <c r="B19" s="91" t="s">
        <v>56</v>
      </c>
      <c r="C19" s="92" t="s">
        <v>109</v>
      </c>
      <c r="D19" s="92" t="s">
        <v>110</v>
      </c>
      <c r="E19" s="93" t="s">
        <v>47</v>
      </c>
      <c r="F19" s="92" t="s">
        <v>111</v>
      </c>
      <c r="G19" s="92" t="s">
        <v>112</v>
      </c>
      <c r="H19" s="95" t="s">
        <v>99</v>
      </c>
      <c r="J19" s="100"/>
      <c r="K19" s="99"/>
      <c r="L19" s="99"/>
      <c r="M19" s="101"/>
      <c r="N19" s="101"/>
      <c r="O19" s="101"/>
      <c r="P19" s="101"/>
      <c r="Q19" s="101"/>
      <c r="R19" s="101"/>
    </row>
    <row r="20" spans="1:18" ht="15" customHeight="1">
      <c r="A20" s="80">
        <v>16</v>
      </c>
      <c r="B20" s="91" t="s">
        <v>44</v>
      </c>
      <c r="C20" s="92" t="s">
        <v>113</v>
      </c>
      <c r="D20" s="92" t="s">
        <v>114</v>
      </c>
      <c r="E20" s="93" t="s">
        <v>47</v>
      </c>
      <c r="F20" s="92" t="s">
        <v>115</v>
      </c>
      <c r="G20" s="92" t="s">
        <v>116</v>
      </c>
      <c r="H20" s="95" t="s">
        <v>43</v>
      </c>
      <c r="I20" s="96"/>
      <c r="J20" s="100"/>
      <c r="K20" s="99"/>
      <c r="L20" s="99"/>
      <c r="M20" s="101"/>
      <c r="N20" s="101"/>
      <c r="O20" s="101"/>
      <c r="P20" s="101"/>
      <c r="Q20" s="101"/>
      <c r="R20" s="101"/>
    </row>
    <row r="21" spans="1:18" ht="15" customHeight="1">
      <c r="A21" s="80">
        <v>17</v>
      </c>
      <c r="B21" s="102" t="s">
        <v>56</v>
      </c>
      <c r="C21" s="103" t="s">
        <v>117</v>
      </c>
      <c r="D21" s="92" t="s">
        <v>118</v>
      </c>
      <c r="E21" s="104" t="s">
        <v>50</v>
      </c>
      <c r="F21" s="92" t="s">
        <v>119</v>
      </c>
      <c r="G21" s="92" t="s">
        <v>120</v>
      </c>
      <c r="H21" s="95" t="s">
        <v>43</v>
      </c>
      <c r="I21" s="96"/>
      <c r="J21" s="100"/>
      <c r="K21" s="99"/>
      <c r="L21" s="99"/>
      <c r="M21" s="101"/>
      <c r="N21" s="101"/>
      <c r="O21" s="101"/>
      <c r="P21" s="101"/>
      <c r="Q21" s="101"/>
      <c r="R21" s="101"/>
    </row>
    <row r="22" spans="1:18" ht="15" customHeight="1">
      <c r="A22" s="80">
        <v>18</v>
      </c>
      <c r="B22" s="91" t="s">
        <v>121</v>
      </c>
      <c r="C22" s="92" t="s">
        <v>122</v>
      </c>
      <c r="D22" s="92" t="s">
        <v>123</v>
      </c>
      <c r="E22" s="93" t="s">
        <v>43</v>
      </c>
      <c r="F22" s="92" t="s">
        <v>124</v>
      </c>
      <c r="G22" s="92" t="s">
        <v>125</v>
      </c>
      <c r="H22" s="95" t="s">
        <v>47</v>
      </c>
      <c r="I22" s="96"/>
      <c r="J22" s="101"/>
      <c r="K22" s="98"/>
      <c r="L22" s="108"/>
      <c r="M22" s="97"/>
      <c r="N22" s="98"/>
      <c r="O22" s="97"/>
      <c r="P22" s="97"/>
      <c r="Q22" s="98"/>
      <c r="R22" s="101"/>
    </row>
    <row r="23" spans="1:18" ht="15" customHeight="1">
      <c r="A23" s="80">
        <v>19</v>
      </c>
      <c r="B23" s="91" t="s">
        <v>84</v>
      </c>
      <c r="C23" s="92" t="s">
        <v>126</v>
      </c>
      <c r="D23" s="92" t="s">
        <v>127</v>
      </c>
      <c r="E23" s="93" t="s">
        <v>99</v>
      </c>
      <c r="F23" s="92" t="s">
        <v>128</v>
      </c>
      <c r="G23" s="92" t="s">
        <v>129</v>
      </c>
      <c r="H23" s="95" t="s">
        <v>43</v>
      </c>
      <c r="J23" s="101"/>
      <c r="K23" s="101"/>
      <c r="L23" s="101"/>
      <c r="M23" s="101"/>
      <c r="N23" s="107"/>
      <c r="O23" s="99"/>
      <c r="P23" s="99"/>
      <c r="Q23" s="101"/>
      <c r="R23" s="101"/>
    </row>
    <row r="24" spans="1:18" ht="15" customHeight="1">
      <c r="A24" s="80">
        <v>20</v>
      </c>
      <c r="B24" s="91" t="s">
        <v>66</v>
      </c>
      <c r="C24" s="92" t="s">
        <v>130</v>
      </c>
      <c r="D24" s="92" t="s">
        <v>131</v>
      </c>
      <c r="E24" s="93" t="s">
        <v>43</v>
      </c>
      <c r="F24" s="103" t="s">
        <v>132</v>
      </c>
      <c r="G24" s="92" t="s">
        <v>133</v>
      </c>
      <c r="H24" s="95" t="s">
        <v>43</v>
      </c>
      <c r="J24" s="100"/>
      <c r="K24" s="99"/>
      <c r="L24" s="99"/>
      <c r="M24" s="101"/>
      <c r="N24" s="101"/>
      <c r="O24" s="101"/>
      <c r="P24" s="101"/>
      <c r="Q24" s="101"/>
      <c r="R24" s="101"/>
    </row>
    <row r="25" spans="1:18" ht="15" customHeight="1">
      <c r="A25" s="80">
        <v>21</v>
      </c>
      <c r="B25" s="91" t="s">
        <v>51</v>
      </c>
      <c r="C25" s="92" t="s">
        <v>134</v>
      </c>
      <c r="D25" s="92" t="s">
        <v>135</v>
      </c>
      <c r="E25" s="93" t="s">
        <v>50</v>
      </c>
      <c r="F25" s="103" t="s">
        <v>136</v>
      </c>
      <c r="G25" s="92" t="s">
        <v>137</v>
      </c>
      <c r="H25" s="95" t="s">
        <v>47</v>
      </c>
      <c r="J25" s="100"/>
      <c r="K25" s="99"/>
      <c r="L25" s="99"/>
      <c r="M25" s="101"/>
      <c r="N25" s="101"/>
      <c r="O25" s="101"/>
      <c r="P25" s="101"/>
      <c r="Q25" s="101"/>
      <c r="R25" s="101"/>
    </row>
    <row r="26" spans="1:18" ht="15" customHeight="1">
      <c r="A26" s="80">
        <v>22</v>
      </c>
      <c r="B26" s="91" t="s">
        <v>51</v>
      </c>
      <c r="C26" s="92" t="s">
        <v>138</v>
      </c>
      <c r="D26" s="92" t="s">
        <v>139</v>
      </c>
      <c r="E26" s="93" t="s">
        <v>50</v>
      </c>
      <c r="F26" s="103" t="s">
        <v>140</v>
      </c>
      <c r="G26" s="109" t="s">
        <v>141</v>
      </c>
      <c r="H26" s="110" t="s">
        <v>43</v>
      </c>
      <c r="J26" s="100"/>
      <c r="K26" s="99"/>
      <c r="L26" s="99"/>
      <c r="M26" s="101"/>
      <c r="N26" s="101"/>
      <c r="O26" s="101"/>
      <c r="P26" s="101"/>
      <c r="Q26" s="101"/>
      <c r="R26" s="101"/>
    </row>
    <row r="27" spans="1:18" ht="15" customHeight="1">
      <c r="A27" s="80">
        <v>23</v>
      </c>
      <c r="B27" s="91" t="s">
        <v>61</v>
      </c>
      <c r="C27" s="92" t="s">
        <v>142</v>
      </c>
      <c r="D27" s="92" t="s">
        <v>143</v>
      </c>
      <c r="E27" s="93" t="s">
        <v>144</v>
      </c>
      <c r="F27" s="103" t="s">
        <v>145</v>
      </c>
      <c r="G27" s="109" t="s">
        <v>146</v>
      </c>
      <c r="H27" s="110" t="s">
        <v>144</v>
      </c>
      <c r="J27" s="100"/>
      <c r="K27" s="99"/>
      <c r="L27" s="99"/>
      <c r="M27" s="101"/>
      <c r="N27" s="101"/>
      <c r="O27" s="101"/>
      <c r="P27" s="101"/>
      <c r="Q27" s="101"/>
      <c r="R27" s="101"/>
    </row>
    <row r="28" spans="1:18" ht="15" customHeight="1">
      <c r="A28" s="80">
        <v>24</v>
      </c>
      <c r="B28" s="91" t="s">
        <v>56</v>
      </c>
      <c r="C28" s="92" t="s">
        <v>147</v>
      </c>
      <c r="D28" s="92" t="s">
        <v>148</v>
      </c>
      <c r="E28" s="93" t="s">
        <v>43</v>
      </c>
      <c r="F28" s="92" t="s">
        <v>149</v>
      </c>
      <c r="G28" s="92" t="s">
        <v>150</v>
      </c>
      <c r="H28" s="95" t="s">
        <v>47</v>
      </c>
      <c r="J28" s="100"/>
      <c r="K28" s="99"/>
      <c r="L28" s="99"/>
      <c r="M28" s="101"/>
      <c r="N28" s="101"/>
      <c r="O28" s="101"/>
      <c r="P28" s="101"/>
      <c r="Q28" s="101"/>
      <c r="R28" s="101"/>
    </row>
    <row r="29" spans="1:18" ht="15" customHeight="1">
      <c r="A29" s="80">
        <v>25</v>
      </c>
      <c r="B29" s="91" t="s">
        <v>84</v>
      </c>
      <c r="C29" s="92" t="s">
        <v>151</v>
      </c>
      <c r="D29" s="92" t="s">
        <v>152</v>
      </c>
      <c r="E29" s="93" t="s">
        <v>43</v>
      </c>
      <c r="F29" s="94" t="s">
        <v>153</v>
      </c>
      <c r="G29" s="92" t="s">
        <v>154</v>
      </c>
      <c r="H29" s="95" t="s">
        <v>43</v>
      </c>
      <c r="I29" s="96"/>
      <c r="J29" s="97"/>
      <c r="K29" s="97"/>
      <c r="L29" s="98"/>
      <c r="M29" s="101"/>
      <c r="N29" s="101"/>
      <c r="O29" s="101"/>
      <c r="P29" s="101"/>
      <c r="Q29" s="101"/>
      <c r="R29" s="101"/>
    </row>
    <row r="30" spans="1:18" ht="15" customHeight="1">
      <c r="A30" s="80">
        <v>26</v>
      </c>
      <c r="B30" s="91" t="s">
        <v>75</v>
      </c>
      <c r="C30" s="103" t="s">
        <v>155</v>
      </c>
      <c r="D30" s="92" t="s">
        <v>156</v>
      </c>
      <c r="E30" s="104" t="s">
        <v>103</v>
      </c>
      <c r="F30" s="92" t="s">
        <v>157</v>
      </c>
      <c r="G30" s="92" t="s">
        <v>158</v>
      </c>
      <c r="H30" s="95" t="s">
        <v>43</v>
      </c>
      <c r="I30" s="98"/>
      <c r="J30" s="100"/>
      <c r="K30" s="99"/>
      <c r="L30" s="99"/>
      <c r="M30" s="101"/>
      <c r="N30" s="101"/>
      <c r="O30" s="101"/>
      <c r="P30" s="101"/>
      <c r="Q30" s="101"/>
      <c r="R30" s="101"/>
    </row>
    <row r="31" spans="1:18" ht="15" customHeight="1">
      <c r="A31" s="80">
        <v>27</v>
      </c>
      <c r="B31" s="91" t="s">
        <v>84</v>
      </c>
      <c r="C31" s="92" t="s">
        <v>159</v>
      </c>
      <c r="D31" s="92" t="s">
        <v>160</v>
      </c>
      <c r="E31" s="93" t="s">
        <v>47</v>
      </c>
      <c r="F31" s="94" t="s">
        <v>161</v>
      </c>
      <c r="G31" s="92" t="s">
        <v>162</v>
      </c>
      <c r="H31" s="95" t="s">
        <v>47</v>
      </c>
      <c r="I31" s="96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ht="15" customHeight="1">
      <c r="A32" s="80">
        <v>28</v>
      </c>
      <c r="B32" s="91" t="s">
        <v>163</v>
      </c>
      <c r="C32" s="94" t="s">
        <v>164</v>
      </c>
      <c r="D32" s="92" t="s">
        <v>165</v>
      </c>
      <c r="E32" s="93" t="s">
        <v>43</v>
      </c>
      <c r="F32" s="94" t="s">
        <v>166</v>
      </c>
      <c r="G32" s="92" t="s">
        <v>167</v>
      </c>
      <c r="H32" s="95" t="s">
        <v>43</v>
      </c>
      <c r="I32" s="96"/>
      <c r="J32" s="101"/>
      <c r="K32" s="101"/>
      <c r="L32" s="101"/>
      <c r="M32" s="101"/>
      <c r="N32" s="101"/>
      <c r="O32" s="101"/>
      <c r="P32" s="101"/>
      <c r="Q32" s="101"/>
      <c r="R32" s="101"/>
    </row>
    <row r="33" spans="1:18" ht="15" customHeight="1">
      <c r="A33" s="80">
        <v>29</v>
      </c>
      <c r="B33" s="91" t="s">
        <v>163</v>
      </c>
      <c r="C33" s="92" t="s">
        <v>168</v>
      </c>
      <c r="D33" s="92" t="s">
        <v>169</v>
      </c>
      <c r="E33" s="93" t="s">
        <v>47</v>
      </c>
      <c r="F33" s="92" t="s">
        <v>170</v>
      </c>
      <c r="G33" s="92" t="s">
        <v>171</v>
      </c>
      <c r="H33" s="95" t="s">
        <v>50</v>
      </c>
      <c r="I33" s="96"/>
      <c r="J33" s="99"/>
      <c r="K33" s="107"/>
      <c r="L33" s="99"/>
      <c r="M33" s="99"/>
      <c r="N33" s="107"/>
      <c r="O33" s="99"/>
      <c r="P33" s="99"/>
      <c r="Q33" s="101"/>
      <c r="R33" s="101"/>
    </row>
    <row r="34" spans="1:18" ht="15" customHeight="1">
      <c r="A34" s="80">
        <v>30</v>
      </c>
      <c r="B34" s="91" t="s">
        <v>104</v>
      </c>
      <c r="C34" s="92" t="s">
        <v>172</v>
      </c>
      <c r="D34" s="92">
        <v>134197</v>
      </c>
      <c r="E34" s="93" t="s">
        <v>43</v>
      </c>
      <c r="F34" s="92" t="s">
        <v>173</v>
      </c>
      <c r="G34" s="92" t="s">
        <v>174</v>
      </c>
      <c r="H34" s="95" t="s">
        <v>89</v>
      </c>
      <c r="I34" s="86"/>
      <c r="J34" s="101"/>
      <c r="K34" s="101"/>
      <c r="L34" s="101"/>
      <c r="M34" s="101"/>
      <c r="N34" s="101"/>
      <c r="O34" s="101"/>
      <c r="P34" s="101"/>
      <c r="Q34" s="101"/>
      <c r="R34" s="101"/>
    </row>
    <row r="35" spans="1:18" ht="15" customHeight="1">
      <c r="A35" s="80">
        <v>31</v>
      </c>
      <c r="B35" s="91" t="s">
        <v>84</v>
      </c>
      <c r="C35" s="92" t="s">
        <v>175</v>
      </c>
      <c r="D35" s="92" t="s">
        <v>176</v>
      </c>
      <c r="E35" s="93" t="s">
        <v>89</v>
      </c>
      <c r="F35" s="92" t="s">
        <v>177</v>
      </c>
      <c r="G35" s="92" t="s">
        <v>178</v>
      </c>
      <c r="H35" s="95" t="s">
        <v>89</v>
      </c>
      <c r="I35" s="96"/>
      <c r="J35" s="97"/>
      <c r="K35" s="97"/>
      <c r="L35" s="98"/>
      <c r="M35" s="101"/>
      <c r="N35" s="101"/>
      <c r="O35" s="101"/>
      <c r="P35" s="101"/>
      <c r="Q35" s="101"/>
      <c r="R35" s="101"/>
    </row>
    <row r="36" spans="1:18" ht="15" customHeight="1">
      <c r="A36" s="80">
        <v>32</v>
      </c>
      <c r="B36" s="91" t="s">
        <v>56</v>
      </c>
      <c r="C36" s="92" t="s">
        <v>179</v>
      </c>
      <c r="D36" s="92" t="s">
        <v>180</v>
      </c>
      <c r="E36" s="93" t="s">
        <v>47</v>
      </c>
      <c r="F36" s="92" t="s">
        <v>181</v>
      </c>
      <c r="G36" s="92" t="s">
        <v>182</v>
      </c>
      <c r="H36" s="95" t="s">
        <v>47</v>
      </c>
      <c r="I36" s="96"/>
      <c r="J36" s="100"/>
      <c r="K36" s="99"/>
      <c r="L36" s="99"/>
      <c r="M36" s="101"/>
      <c r="N36" s="101"/>
      <c r="O36" s="101"/>
      <c r="P36" s="101"/>
      <c r="Q36" s="101"/>
      <c r="R36" s="101"/>
    </row>
    <row r="37" spans="1:18" ht="15" customHeight="1">
      <c r="A37" s="80">
        <v>33</v>
      </c>
      <c r="B37" s="91" t="s">
        <v>37</v>
      </c>
      <c r="C37" s="92" t="s">
        <v>183</v>
      </c>
      <c r="D37" s="92" t="s">
        <v>184</v>
      </c>
      <c r="E37" s="93" t="s">
        <v>43</v>
      </c>
      <c r="F37" s="92" t="s">
        <v>185</v>
      </c>
      <c r="G37" s="92" t="s">
        <v>186</v>
      </c>
      <c r="H37" s="95" t="s">
        <v>47</v>
      </c>
      <c r="I37" s="96"/>
      <c r="J37" s="101"/>
      <c r="K37" s="101"/>
      <c r="L37" s="101"/>
      <c r="M37" s="101"/>
      <c r="N37" s="101"/>
      <c r="O37" s="101"/>
      <c r="P37" s="101"/>
      <c r="Q37" s="101"/>
      <c r="R37" s="101"/>
    </row>
    <row r="38" spans="1:18" ht="15" customHeight="1">
      <c r="A38" s="80">
        <v>34</v>
      </c>
      <c r="B38" s="91" t="s">
        <v>187</v>
      </c>
      <c r="C38" s="92" t="s">
        <v>188</v>
      </c>
      <c r="D38" s="92" t="s">
        <v>189</v>
      </c>
      <c r="E38" s="93" t="s">
        <v>43</v>
      </c>
      <c r="F38" s="92" t="s">
        <v>190</v>
      </c>
      <c r="G38" s="92" t="s">
        <v>191</v>
      </c>
      <c r="H38" s="95" t="s">
        <v>47</v>
      </c>
      <c r="I38" s="96"/>
      <c r="J38" s="101"/>
      <c r="K38" s="101"/>
      <c r="L38" s="101"/>
      <c r="M38" s="101"/>
      <c r="N38" s="101"/>
      <c r="O38" s="101"/>
      <c r="P38" s="101"/>
      <c r="Q38" s="101"/>
      <c r="R38" s="101"/>
    </row>
    <row r="39" spans="1:18" ht="15" customHeight="1">
      <c r="A39" s="80">
        <v>35</v>
      </c>
      <c r="B39" s="91" t="s">
        <v>121</v>
      </c>
      <c r="C39" s="92" t="s">
        <v>192</v>
      </c>
      <c r="D39" s="92" t="s">
        <v>193</v>
      </c>
      <c r="E39" s="93" t="s">
        <v>89</v>
      </c>
      <c r="F39" s="92" t="s">
        <v>194</v>
      </c>
      <c r="G39" s="92" t="s">
        <v>195</v>
      </c>
      <c r="H39" s="95" t="s">
        <v>43</v>
      </c>
      <c r="I39" s="86"/>
      <c r="J39" s="99"/>
      <c r="K39" s="101"/>
      <c r="L39" s="101"/>
      <c r="M39" s="101"/>
      <c r="N39" s="101"/>
      <c r="O39" s="101"/>
      <c r="P39" s="101"/>
      <c r="Q39" s="101"/>
      <c r="R39" s="101"/>
    </row>
    <row r="40" spans="1:18" ht="15" customHeight="1">
      <c r="A40" s="80">
        <v>36</v>
      </c>
      <c r="B40" s="91" t="s">
        <v>196</v>
      </c>
      <c r="C40" s="92" t="s">
        <v>197</v>
      </c>
      <c r="D40" s="92" t="s">
        <v>198</v>
      </c>
      <c r="E40" s="93" t="s">
        <v>47</v>
      </c>
      <c r="F40" s="92" t="s">
        <v>199</v>
      </c>
      <c r="G40" s="92" t="s">
        <v>200</v>
      </c>
      <c r="H40" s="95" t="s">
        <v>47</v>
      </c>
      <c r="I40" s="86"/>
      <c r="J40" s="99"/>
      <c r="K40" s="101"/>
      <c r="L40" s="101"/>
      <c r="M40" s="101"/>
      <c r="N40" s="101"/>
      <c r="O40" s="101"/>
      <c r="P40" s="101"/>
      <c r="Q40" s="101"/>
      <c r="R40" s="101"/>
    </row>
    <row r="41" spans="1:18" ht="15" customHeight="1">
      <c r="A41" s="80">
        <v>37</v>
      </c>
      <c r="B41" s="91" t="s">
        <v>70</v>
      </c>
      <c r="C41" s="78" t="s">
        <v>201</v>
      </c>
      <c r="D41" s="92" t="s">
        <v>202</v>
      </c>
      <c r="E41" s="93" t="s">
        <v>99</v>
      </c>
      <c r="F41" s="94" t="s">
        <v>203</v>
      </c>
      <c r="G41" s="92" t="s">
        <v>204</v>
      </c>
      <c r="H41" s="95" t="s">
        <v>47</v>
      </c>
      <c r="I41" s="96"/>
      <c r="J41" s="101"/>
      <c r="K41" s="101"/>
      <c r="L41" s="101"/>
      <c r="M41" s="101"/>
      <c r="N41" s="101"/>
      <c r="O41" s="101"/>
      <c r="P41" s="101"/>
      <c r="Q41" s="101"/>
      <c r="R41" s="101"/>
    </row>
    <row r="42" spans="1:18" ht="15" customHeight="1">
      <c r="A42" s="80">
        <v>38</v>
      </c>
      <c r="B42" s="91" t="s">
        <v>70</v>
      </c>
      <c r="C42" s="92" t="s">
        <v>205</v>
      </c>
      <c r="D42" s="92" t="s">
        <v>206</v>
      </c>
      <c r="E42" s="93" t="s">
        <v>43</v>
      </c>
      <c r="F42" s="92" t="s">
        <v>207</v>
      </c>
      <c r="G42" s="92" t="s">
        <v>208</v>
      </c>
      <c r="H42" s="95" t="s">
        <v>47</v>
      </c>
      <c r="I42" s="96"/>
      <c r="J42" s="101"/>
      <c r="K42" s="101"/>
      <c r="L42" s="101"/>
      <c r="M42" s="101"/>
      <c r="N42" s="101"/>
      <c r="O42" s="101"/>
      <c r="P42" s="101"/>
      <c r="Q42" s="101"/>
      <c r="R42" s="101"/>
    </row>
    <row r="43" spans="1:18" ht="15" customHeight="1">
      <c r="A43" s="80">
        <v>39</v>
      </c>
      <c r="B43" s="91" t="s">
        <v>121</v>
      </c>
      <c r="C43" s="92" t="s">
        <v>209</v>
      </c>
      <c r="D43" s="92" t="s">
        <v>210</v>
      </c>
      <c r="E43" s="93" t="s">
        <v>47</v>
      </c>
      <c r="F43" s="78" t="s">
        <v>211</v>
      </c>
      <c r="G43" s="92" t="s">
        <v>212</v>
      </c>
      <c r="H43" s="95" t="s">
        <v>47</v>
      </c>
      <c r="I43" s="96"/>
      <c r="J43" s="101"/>
      <c r="K43" s="101"/>
      <c r="L43" s="101"/>
      <c r="M43" s="101"/>
      <c r="N43" s="101"/>
      <c r="O43" s="101"/>
      <c r="P43" s="101"/>
      <c r="Q43" s="101"/>
      <c r="R43" s="101"/>
    </row>
    <row r="44" spans="1:18" ht="15" customHeight="1">
      <c r="A44" s="80">
        <v>40</v>
      </c>
      <c r="B44" s="111" t="s">
        <v>196</v>
      </c>
      <c r="C44" s="112" t="s">
        <v>213</v>
      </c>
      <c r="D44" s="112" t="s">
        <v>214</v>
      </c>
      <c r="E44" s="113" t="s">
        <v>50</v>
      </c>
      <c r="F44" s="114" t="s">
        <v>215</v>
      </c>
      <c r="G44" s="112" t="s">
        <v>216</v>
      </c>
      <c r="H44" s="115" t="s">
        <v>50</v>
      </c>
      <c r="I44" s="96"/>
      <c r="J44" s="101"/>
      <c r="K44" s="101"/>
      <c r="L44" s="101"/>
      <c r="M44" s="101"/>
      <c r="N44" s="101"/>
      <c r="O44" s="101"/>
      <c r="P44" s="101"/>
      <c r="Q44" s="101"/>
      <c r="R44" s="101"/>
    </row>
    <row r="45" spans="1:18" ht="15" customHeight="1">
      <c r="A45" s="116">
        <v>41</v>
      </c>
      <c r="B45" s="117"/>
      <c r="C45" s="118"/>
      <c r="D45" s="118"/>
      <c r="E45" s="119"/>
      <c r="F45" s="120"/>
      <c r="G45" s="120"/>
      <c r="H45" s="121"/>
      <c r="I45" s="86"/>
      <c r="J45" s="108"/>
      <c r="K45" s="97"/>
      <c r="L45" s="98"/>
      <c r="M45" s="101"/>
      <c r="N45" s="101"/>
      <c r="O45" s="101"/>
      <c r="P45" s="101"/>
      <c r="Q45" s="101"/>
      <c r="R45" s="101"/>
    </row>
    <row r="46" spans="1:23" ht="15" customHeight="1">
      <c r="A46" s="116">
        <v>42</v>
      </c>
      <c r="B46" s="117"/>
      <c r="C46" s="122"/>
      <c r="D46" s="123"/>
      <c r="E46" s="117"/>
      <c r="F46" s="124"/>
      <c r="G46" s="118"/>
      <c r="H46" s="119"/>
      <c r="I46" s="96"/>
      <c r="J46" s="101"/>
      <c r="K46" s="96"/>
      <c r="L46" s="96"/>
      <c r="M46" s="125"/>
      <c r="N46" s="101"/>
      <c r="O46" s="101"/>
      <c r="P46" s="101"/>
      <c r="Q46" s="98"/>
      <c r="R46" s="108"/>
      <c r="S46" s="126" t="s">
        <v>217</v>
      </c>
      <c r="T46" s="125" t="s">
        <v>50</v>
      </c>
      <c r="U46" s="122" t="s">
        <v>218</v>
      </c>
      <c r="V46" s="122" t="s">
        <v>219</v>
      </c>
      <c r="W46" s="127" t="s">
        <v>47</v>
      </c>
    </row>
    <row r="47" spans="1:23" ht="15" customHeight="1">
      <c r="A47" s="116">
        <v>43</v>
      </c>
      <c r="B47" s="117"/>
      <c r="C47" s="122"/>
      <c r="D47" s="123"/>
      <c r="E47" s="117"/>
      <c r="F47" s="124"/>
      <c r="G47" s="118"/>
      <c r="H47" s="119"/>
      <c r="I47" s="96"/>
      <c r="J47" s="101"/>
      <c r="K47" s="96"/>
      <c r="L47" s="96"/>
      <c r="M47" s="125"/>
      <c r="N47" s="101"/>
      <c r="O47" s="101"/>
      <c r="P47" s="101"/>
      <c r="Q47" s="98"/>
      <c r="R47" s="108"/>
      <c r="S47" s="96"/>
      <c r="T47" s="125"/>
      <c r="U47" s="96"/>
      <c r="V47" s="96"/>
      <c r="W47" s="125"/>
    </row>
    <row r="48" spans="1:23" ht="15" customHeight="1">
      <c r="A48" s="116">
        <v>44</v>
      </c>
      <c r="B48" s="117"/>
      <c r="C48" s="122"/>
      <c r="D48" s="123"/>
      <c r="E48" s="117"/>
      <c r="F48" s="124"/>
      <c r="G48" s="118"/>
      <c r="H48" s="119"/>
      <c r="I48" s="96"/>
      <c r="J48" s="101"/>
      <c r="K48" s="96"/>
      <c r="L48" s="96"/>
      <c r="M48" s="125"/>
      <c r="N48" s="101"/>
      <c r="O48" s="101"/>
      <c r="P48" s="101"/>
      <c r="Q48" s="98"/>
      <c r="R48" s="108"/>
      <c r="S48" s="96"/>
      <c r="T48" s="125"/>
      <c r="U48" s="96"/>
      <c r="V48" s="96"/>
      <c r="W48" s="125"/>
    </row>
    <row r="49" spans="1:23" ht="15" customHeight="1">
      <c r="A49" s="116">
        <v>45</v>
      </c>
      <c r="B49" s="117"/>
      <c r="C49" s="118"/>
      <c r="D49" s="118"/>
      <c r="E49" s="119"/>
      <c r="F49" s="122"/>
      <c r="G49" s="122"/>
      <c r="H49" s="117"/>
      <c r="I49" s="96"/>
      <c r="J49" s="101"/>
      <c r="K49" s="96"/>
      <c r="L49" s="96"/>
      <c r="M49" s="125"/>
      <c r="N49" s="101"/>
      <c r="O49" s="101"/>
      <c r="P49" s="101"/>
      <c r="Q49" s="98"/>
      <c r="R49" s="108"/>
      <c r="S49" s="96"/>
      <c r="T49" s="125"/>
      <c r="U49" s="96"/>
      <c r="V49" s="96"/>
      <c r="W49" s="125"/>
    </row>
    <row r="50" spans="1:18" ht="15" customHeight="1">
      <c r="A50" s="116">
        <v>46</v>
      </c>
      <c r="B50" s="117"/>
      <c r="C50" s="122"/>
      <c r="D50" s="123"/>
      <c r="E50" s="117"/>
      <c r="F50" s="122"/>
      <c r="G50" s="123"/>
      <c r="H50" s="117"/>
      <c r="I50" s="96"/>
      <c r="J50" s="101"/>
      <c r="K50" s="101"/>
      <c r="L50" s="101"/>
      <c r="M50" s="101"/>
      <c r="N50" s="101"/>
      <c r="O50" s="101"/>
      <c r="P50" s="101"/>
      <c r="Q50" s="101"/>
      <c r="R50" s="101"/>
    </row>
    <row r="51" spans="1:18" ht="15" customHeight="1">
      <c r="A51" s="116">
        <v>47</v>
      </c>
      <c r="B51" s="117"/>
      <c r="C51" s="122"/>
      <c r="D51" s="122"/>
      <c r="E51" s="117"/>
      <c r="F51" s="122"/>
      <c r="G51" s="122"/>
      <c r="H51" s="117"/>
      <c r="I51" s="96"/>
      <c r="J51" s="101"/>
      <c r="K51" s="101"/>
      <c r="L51" s="101"/>
      <c r="M51" s="101"/>
      <c r="N51" s="101"/>
      <c r="O51" s="101"/>
      <c r="P51" s="101"/>
      <c r="Q51" s="101"/>
      <c r="R51" s="101"/>
    </row>
    <row r="52" spans="1:18" ht="15" customHeight="1">
      <c r="A52" s="116">
        <v>48</v>
      </c>
      <c r="B52" s="117"/>
      <c r="C52" s="128"/>
      <c r="D52" s="122"/>
      <c r="E52" s="117"/>
      <c r="F52" s="122"/>
      <c r="G52" s="122"/>
      <c r="H52" s="117"/>
      <c r="I52" s="96"/>
      <c r="J52" s="96"/>
      <c r="K52" s="73"/>
      <c r="L52" s="125"/>
      <c r="M52" s="101"/>
      <c r="N52" s="101"/>
      <c r="O52" s="99"/>
      <c r="P52" s="101"/>
      <c r="Q52" s="101"/>
      <c r="R52" s="101"/>
    </row>
    <row r="53" spans="1:18" ht="15" customHeight="1">
      <c r="A53" s="116">
        <v>49</v>
      </c>
      <c r="B53" s="117"/>
      <c r="C53" s="122"/>
      <c r="D53" s="122"/>
      <c r="E53" s="117"/>
      <c r="F53" s="118"/>
      <c r="G53" s="118"/>
      <c r="H53" s="119"/>
      <c r="J53" s="86"/>
      <c r="K53" s="73"/>
      <c r="L53" s="86"/>
      <c r="M53" s="101"/>
      <c r="N53" s="101"/>
      <c r="O53" s="101"/>
      <c r="P53" s="101"/>
      <c r="Q53" s="101"/>
      <c r="R53" s="101"/>
    </row>
    <row r="54" spans="1:18" ht="15" customHeight="1">
      <c r="A54" s="116">
        <v>50</v>
      </c>
      <c r="B54" s="117"/>
      <c r="C54" s="122"/>
      <c r="D54" s="122"/>
      <c r="E54" s="117"/>
      <c r="F54" s="122"/>
      <c r="G54" s="122"/>
      <c r="H54" s="117"/>
      <c r="I54" s="96"/>
      <c r="J54" s="97"/>
      <c r="K54" s="97"/>
      <c r="L54" s="125"/>
      <c r="M54" s="101"/>
      <c r="N54" s="101"/>
      <c r="O54" s="101"/>
      <c r="P54" s="101"/>
      <c r="Q54" s="101"/>
      <c r="R54" s="101"/>
    </row>
    <row r="55" spans="1:18" ht="15" customHeight="1">
      <c r="A55" s="116">
        <v>51</v>
      </c>
      <c r="B55" s="117"/>
      <c r="C55" s="128"/>
      <c r="D55" s="122"/>
      <c r="E55" s="117"/>
      <c r="F55" s="122"/>
      <c r="G55" s="123"/>
      <c r="H55" s="117"/>
      <c r="I55" s="96"/>
      <c r="J55" s="101"/>
      <c r="K55" s="96"/>
      <c r="L55" s="96"/>
      <c r="M55" s="125"/>
      <c r="N55" s="101"/>
      <c r="O55" s="101"/>
      <c r="P55" s="101"/>
      <c r="Q55" s="101"/>
      <c r="R55" s="101"/>
    </row>
    <row r="56" spans="1:18" ht="15" customHeight="1">
      <c r="A56" s="116">
        <v>52</v>
      </c>
      <c r="B56" s="117"/>
      <c r="C56" s="122"/>
      <c r="D56" s="122"/>
      <c r="E56" s="117"/>
      <c r="F56" s="122"/>
      <c r="G56" s="122"/>
      <c r="H56" s="117"/>
      <c r="J56" s="97"/>
      <c r="K56" s="129"/>
      <c r="L56" s="96"/>
      <c r="M56" s="125"/>
      <c r="N56" s="96"/>
      <c r="O56" s="101"/>
      <c r="P56" s="101"/>
      <c r="Q56" s="101"/>
      <c r="R56" s="101"/>
    </row>
    <row r="57" spans="1:18" ht="15" customHeight="1">
      <c r="A57" s="116">
        <v>53</v>
      </c>
      <c r="B57" s="130"/>
      <c r="C57" s="131"/>
      <c r="D57" s="131"/>
      <c r="E57" s="130"/>
      <c r="F57" s="132"/>
      <c r="G57" s="131"/>
      <c r="H57" s="130"/>
      <c r="J57" s="97"/>
      <c r="K57" s="129"/>
      <c r="L57" s="96"/>
      <c r="M57" s="125"/>
      <c r="N57" s="96"/>
      <c r="O57" s="101"/>
      <c r="P57" s="101"/>
      <c r="Q57" s="101"/>
      <c r="R57" s="101"/>
    </row>
    <row r="58" spans="1:18" ht="15" customHeight="1">
      <c r="A58" s="116"/>
      <c r="J58" s="101"/>
      <c r="K58" s="101"/>
      <c r="L58" s="101"/>
      <c r="M58" s="101"/>
      <c r="N58" s="101"/>
      <c r="O58" s="101"/>
      <c r="P58" s="101"/>
      <c r="Q58" s="101"/>
      <c r="R58" s="101"/>
    </row>
    <row r="59" spans="1:18" ht="15" customHeight="1">
      <c r="A59" s="116"/>
      <c r="B59" s="86"/>
      <c r="C59" s="86"/>
      <c r="D59" s="73"/>
      <c r="E59" s="133"/>
      <c r="F59" s="86"/>
      <c r="G59" s="73"/>
      <c r="H59" s="86"/>
      <c r="I59" s="96"/>
      <c r="J59" s="101"/>
      <c r="K59" s="101"/>
      <c r="L59" s="101"/>
      <c r="M59" s="101"/>
      <c r="N59" s="101"/>
      <c r="O59" s="101"/>
      <c r="P59" s="101"/>
      <c r="Q59" s="101"/>
      <c r="R59" s="101"/>
    </row>
    <row r="60" spans="1:18" ht="15" customHeight="1">
      <c r="A60" s="116"/>
      <c r="B60" s="125"/>
      <c r="C60" s="129"/>
      <c r="D60" s="96"/>
      <c r="E60" s="125"/>
      <c r="F60" s="96"/>
      <c r="G60" s="73"/>
      <c r="H60" s="125"/>
      <c r="I60" s="86"/>
      <c r="J60" s="98"/>
      <c r="K60" s="97"/>
      <c r="L60" s="97"/>
      <c r="M60" s="98"/>
      <c r="N60" s="97"/>
      <c r="O60" s="97"/>
      <c r="P60" s="98"/>
      <c r="Q60" s="101"/>
      <c r="R60" s="101"/>
    </row>
    <row r="61" spans="1:18" ht="15" customHeight="1">
      <c r="A61" s="116"/>
      <c r="B61" s="125"/>
      <c r="C61" s="96"/>
      <c r="D61" s="96"/>
      <c r="E61" s="125"/>
      <c r="F61" s="96"/>
      <c r="G61" s="96"/>
      <c r="H61" s="125"/>
      <c r="J61" s="98"/>
      <c r="K61" s="97"/>
      <c r="L61" s="97"/>
      <c r="M61" s="98"/>
      <c r="N61" s="97"/>
      <c r="O61" s="97"/>
      <c r="P61" s="98"/>
      <c r="Q61" s="101"/>
      <c r="R61" s="101"/>
    </row>
    <row r="62" spans="1:18" ht="15" customHeight="1">
      <c r="A62" s="116"/>
      <c r="B62" s="86"/>
      <c r="C62" s="86"/>
      <c r="D62" s="73"/>
      <c r="E62" s="133"/>
      <c r="F62" s="86"/>
      <c r="G62" s="73"/>
      <c r="H62" s="86"/>
      <c r="I62" s="96"/>
      <c r="J62" s="101"/>
      <c r="K62" s="101"/>
      <c r="L62" s="101"/>
      <c r="M62" s="101"/>
      <c r="N62" s="101"/>
      <c r="O62" s="101"/>
      <c r="P62" s="101"/>
      <c r="Q62" s="101"/>
      <c r="R62" s="101"/>
    </row>
    <row r="63" spans="1:18" ht="15" customHeight="1">
      <c r="A63" s="116"/>
      <c r="B63" s="86"/>
      <c r="C63" s="86"/>
      <c r="D63" s="73"/>
      <c r="E63" s="133"/>
      <c r="F63" s="86"/>
      <c r="G63" s="73"/>
      <c r="H63" s="86"/>
      <c r="J63" s="101"/>
      <c r="K63" s="101"/>
      <c r="L63" s="101"/>
      <c r="M63" s="101"/>
      <c r="N63" s="101"/>
      <c r="O63" s="101"/>
      <c r="P63" s="101"/>
      <c r="Q63" s="101"/>
      <c r="R63" s="101"/>
    </row>
    <row r="64" spans="1:18" ht="15" customHeight="1">
      <c r="A64" s="116"/>
      <c r="B64" s="125"/>
      <c r="C64" s="96"/>
      <c r="D64" s="73"/>
      <c r="E64" s="125"/>
      <c r="F64" s="96"/>
      <c r="G64" s="73"/>
      <c r="H64" s="125"/>
      <c r="I64" s="96"/>
      <c r="J64" s="101"/>
      <c r="K64" s="101"/>
      <c r="L64" s="101"/>
      <c r="M64" s="101"/>
      <c r="N64" s="101"/>
      <c r="O64" s="101"/>
      <c r="P64" s="101"/>
      <c r="Q64" s="101"/>
      <c r="R64" s="101"/>
    </row>
    <row r="65" spans="2:18" ht="15" customHeight="1">
      <c r="B65" s="125"/>
      <c r="C65" s="96"/>
      <c r="D65" s="73"/>
      <c r="E65" s="125"/>
      <c r="F65" s="134"/>
      <c r="G65" s="73"/>
      <c r="H65" s="135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ht="15" customHeight="1">
      <c r="A66" s="116"/>
      <c r="B66" s="125"/>
      <c r="C66" s="134"/>
      <c r="D66" s="136"/>
      <c r="E66" s="135"/>
      <c r="F66" s="96"/>
      <c r="G66" s="73"/>
      <c r="H66" s="125"/>
      <c r="I66" s="96"/>
      <c r="J66" s="101"/>
      <c r="K66" s="101"/>
      <c r="L66" s="101"/>
      <c r="M66" s="101"/>
      <c r="N66" s="101"/>
      <c r="O66" s="101"/>
      <c r="P66" s="101"/>
      <c r="Q66" s="101"/>
      <c r="R66" s="101"/>
    </row>
    <row r="67" spans="2:18" ht="15" customHeight="1">
      <c r="B67" s="125"/>
      <c r="C67" s="96"/>
      <c r="D67" s="96"/>
      <c r="E67" s="125"/>
      <c r="F67" s="96"/>
      <c r="G67" s="73"/>
      <c r="H67" s="125"/>
      <c r="J67" s="101"/>
      <c r="K67" s="101"/>
      <c r="L67" s="101"/>
      <c r="M67" s="101"/>
      <c r="N67" s="101"/>
      <c r="O67" s="101"/>
      <c r="P67" s="101"/>
      <c r="Q67" s="101"/>
      <c r="R67" s="101"/>
    </row>
    <row r="68" spans="1:18" ht="15" customHeight="1">
      <c r="A68" s="116"/>
      <c r="B68" s="86"/>
      <c r="C68" s="86"/>
      <c r="D68" s="73"/>
      <c r="E68" s="133"/>
      <c r="F68" s="86"/>
      <c r="G68" s="73"/>
      <c r="H68" s="86"/>
      <c r="J68" s="101"/>
      <c r="K68" s="101"/>
      <c r="L68" s="101"/>
      <c r="M68" s="101"/>
      <c r="N68" s="101"/>
      <c r="O68" s="101"/>
      <c r="P68" s="101"/>
      <c r="Q68" s="101"/>
      <c r="R68" s="101"/>
    </row>
    <row r="69" spans="2:18" ht="15" customHeight="1">
      <c r="B69" s="86"/>
      <c r="C69" s="86"/>
      <c r="D69" s="73"/>
      <c r="E69" s="133"/>
      <c r="F69" s="86"/>
      <c r="G69" s="73"/>
      <c r="H69" s="86"/>
      <c r="J69" s="101"/>
      <c r="K69" s="101"/>
      <c r="L69" s="101"/>
      <c r="M69" s="101"/>
      <c r="N69" s="101"/>
      <c r="O69" s="101"/>
      <c r="P69" s="101"/>
      <c r="Q69" s="101"/>
      <c r="R69" s="101"/>
    </row>
    <row r="70" spans="1:18" ht="15" customHeight="1">
      <c r="A70" s="116"/>
      <c r="B70" s="135"/>
      <c r="C70" s="100"/>
      <c r="D70" s="97"/>
      <c r="E70" s="135"/>
      <c r="F70" s="86"/>
      <c r="G70" s="73"/>
      <c r="H70" s="86"/>
      <c r="J70" s="101"/>
      <c r="K70" s="101"/>
      <c r="L70" s="101"/>
      <c r="M70" s="101"/>
      <c r="N70" s="101"/>
      <c r="O70" s="101"/>
      <c r="P70" s="101"/>
      <c r="Q70" s="101"/>
      <c r="R70" s="101"/>
    </row>
    <row r="71" spans="2:18" ht="15" customHeight="1">
      <c r="B71" s="86"/>
      <c r="C71" s="86"/>
      <c r="D71" s="73"/>
      <c r="E71" s="133"/>
      <c r="F71" s="86"/>
      <c r="G71" s="73"/>
      <c r="H71" s="86"/>
      <c r="J71" s="101"/>
      <c r="K71" s="101"/>
      <c r="L71" s="101"/>
      <c r="M71" s="101"/>
      <c r="N71" s="101"/>
      <c r="O71" s="101"/>
      <c r="P71" s="101"/>
      <c r="Q71" s="101"/>
      <c r="R71" s="101"/>
    </row>
    <row r="72" spans="1:18" ht="15" customHeight="1">
      <c r="A72" s="116"/>
      <c r="B72" s="86"/>
      <c r="C72" s="86"/>
      <c r="D72" s="73"/>
      <c r="E72" s="133"/>
      <c r="F72" s="86"/>
      <c r="G72" s="73"/>
      <c r="H72" s="86"/>
      <c r="J72" s="101"/>
      <c r="K72" s="101"/>
      <c r="L72" s="101"/>
      <c r="M72" s="101"/>
      <c r="N72" s="101"/>
      <c r="O72" s="101"/>
      <c r="P72" s="101"/>
      <c r="Q72" s="101"/>
      <c r="R72" s="101"/>
    </row>
    <row r="73" spans="2:18" ht="15" customHeight="1">
      <c r="B73" s="86"/>
      <c r="C73" s="86"/>
      <c r="D73" s="73"/>
      <c r="E73" s="133"/>
      <c r="F73" s="86"/>
      <c r="G73" s="73"/>
      <c r="H73" s="86"/>
      <c r="J73" s="101"/>
      <c r="K73" s="101"/>
      <c r="L73" s="101"/>
      <c r="M73" s="101"/>
      <c r="N73" s="101"/>
      <c r="O73" s="101"/>
      <c r="P73" s="101"/>
      <c r="Q73" s="101"/>
      <c r="R73" s="101"/>
    </row>
    <row r="74" spans="1:18" ht="15" customHeight="1">
      <c r="A74" s="116"/>
      <c r="B74" s="86"/>
      <c r="C74" s="86"/>
      <c r="D74" s="73"/>
      <c r="E74" s="133"/>
      <c r="F74" s="86"/>
      <c r="G74" s="73"/>
      <c r="H74" s="86"/>
      <c r="J74" s="101"/>
      <c r="K74" s="101"/>
      <c r="L74" s="101"/>
      <c r="M74" s="101"/>
      <c r="N74" s="101"/>
      <c r="O74" s="101"/>
      <c r="P74" s="101"/>
      <c r="Q74" s="101"/>
      <c r="R74" s="101"/>
    </row>
    <row r="75" spans="2:18" ht="15" customHeight="1">
      <c r="B75" s="135"/>
      <c r="C75" s="86"/>
      <c r="D75" s="73"/>
      <c r="E75" s="133"/>
      <c r="F75" s="86"/>
      <c r="G75" s="73"/>
      <c r="H75" s="86"/>
      <c r="J75" s="101"/>
      <c r="K75" s="101"/>
      <c r="L75" s="101"/>
      <c r="M75" s="101"/>
      <c r="N75" s="101"/>
      <c r="O75" s="101"/>
      <c r="P75" s="101"/>
      <c r="Q75" s="101"/>
      <c r="R75" s="101"/>
    </row>
    <row r="76" spans="1:18" ht="15" customHeight="1">
      <c r="A76" s="116"/>
      <c r="B76" s="86"/>
      <c r="C76" s="86"/>
      <c r="D76" s="73"/>
      <c r="E76" s="133"/>
      <c r="F76" s="86"/>
      <c r="G76" s="73"/>
      <c r="H76" s="86"/>
      <c r="J76" s="101"/>
      <c r="K76" s="101"/>
      <c r="L76" s="101"/>
      <c r="M76" s="101"/>
      <c r="N76" s="101"/>
      <c r="O76" s="101"/>
      <c r="P76" s="101"/>
      <c r="Q76" s="101"/>
      <c r="R76" s="101"/>
    </row>
    <row r="77" spans="2:18" ht="15" customHeight="1">
      <c r="B77" s="86"/>
      <c r="C77" s="86"/>
      <c r="D77" s="73"/>
      <c r="E77" s="133"/>
      <c r="F77" s="86"/>
      <c r="G77" s="73"/>
      <c r="H77" s="86"/>
      <c r="J77" s="101"/>
      <c r="K77" s="101"/>
      <c r="L77" s="101"/>
      <c r="M77" s="101"/>
      <c r="N77" s="101"/>
      <c r="O77" s="101"/>
      <c r="P77" s="101"/>
      <c r="Q77" s="101"/>
      <c r="R77" s="101"/>
    </row>
    <row r="78" spans="1:8" ht="15" customHeight="1">
      <c r="A78" s="116"/>
      <c r="B78" s="135"/>
      <c r="C78" s="86"/>
      <c r="D78" s="73"/>
      <c r="E78" s="133"/>
      <c r="F78" s="86"/>
      <c r="G78" s="73"/>
      <c r="H78" s="86"/>
    </row>
    <row r="79" spans="2:8" ht="15" customHeight="1">
      <c r="B79" s="86"/>
      <c r="C79" s="86"/>
      <c r="D79" s="73"/>
      <c r="E79" s="133"/>
      <c r="F79" s="86"/>
      <c r="G79" s="73"/>
      <c r="H79" s="86"/>
    </row>
    <row r="80" spans="1:8" ht="15" customHeight="1">
      <c r="A80" s="116"/>
      <c r="B80" s="135"/>
      <c r="C80" s="137"/>
      <c r="D80" s="73"/>
      <c r="E80" s="135"/>
      <c r="F80" s="86"/>
      <c r="G80" s="73"/>
      <c r="H80" s="86"/>
    </row>
    <row r="81" spans="2:8" ht="15" customHeight="1">
      <c r="B81" s="86"/>
      <c r="C81" s="86"/>
      <c r="D81" s="73"/>
      <c r="E81" s="133"/>
      <c r="F81" s="86"/>
      <c r="G81" s="73"/>
      <c r="H81" s="86"/>
    </row>
    <row r="82" spans="1:8" ht="15" customHeight="1">
      <c r="A82" s="116"/>
      <c r="B82" s="86"/>
      <c r="C82" s="86"/>
      <c r="D82" s="73"/>
      <c r="E82" s="133"/>
      <c r="F82" s="86"/>
      <c r="G82" s="73"/>
      <c r="H82" s="135"/>
    </row>
    <row r="83" spans="2:8" ht="15" customHeight="1">
      <c r="B83" s="135"/>
      <c r="C83" s="86"/>
      <c r="D83" s="73"/>
      <c r="E83" s="133"/>
      <c r="F83" s="134"/>
      <c r="G83" s="73"/>
      <c r="H83" s="135"/>
    </row>
    <row r="84" spans="2:8" ht="15" customHeight="1">
      <c r="B84" s="135"/>
      <c r="C84" s="137"/>
      <c r="D84" s="73"/>
      <c r="E84" s="135"/>
      <c r="F84" s="86"/>
      <c r="G84" s="73"/>
      <c r="H84" s="86"/>
    </row>
    <row r="85" spans="2:8" ht="15" customHeight="1">
      <c r="B85" s="86"/>
      <c r="C85" s="86"/>
      <c r="D85" s="73"/>
      <c r="E85" s="133"/>
      <c r="F85" s="86"/>
      <c r="G85" s="73"/>
      <c r="H85" s="86"/>
    </row>
    <row r="86" spans="2:8" ht="15" customHeight="1">
      <c r="B86" s="135"/>
      <c r="C86" s="107"/>
      <c r="D86" s="97"/>
      <c r="E86" s="99"/>
      <c r="F86" s="107"/>
      <c r="G86" s="97"/>
      <c r="H86" s="99"/>
    </row>
    <row r="87" spans="2:8" ht="15" customHeight="1">
      <c r="B87" s="86"/>
      <c r="C87" s="86"/>
      <c r="D87" s="73"/>
      <c r="E87" s="133"/>
      <c r="F87" s="86"/>
      <c r="G87" s="73"/>
      <c r="H87" s="86"/>
    </row>
    <row r="88" spans="2:14" ht="15" customHeight="1">
      <c r="B88" s="99"/>
      <c r="C88" s="86"/>
      <c r="D88" s="73"/>
      <c r="E88" s="133"/>
      <c r="F88" s="86"/>
      <c r="G88" s="73"/>
      <c r="H88" s="135"/>
      <c r="L88" s="134"/>
      <c r="M88" s="135"/>
      <c r="N88" s="135"/>
    </row>
    <row r="89" spans="2:8" ht="15" customHeight="1">
      <c r="B89" s="135"/>
      <c r="C89" s="137"/>
      <c r="D89" s="73"/>
      <c r="E89" s="135"/>
      <c r="F89" s="86"/>
      <c r="G89" s="73"/>
      <c r="H89" s="86"/>
    </row>
    <row r="90" spans="2:8" ht="15" customHeight="1">
      <c r="B90" s="86"/>
      <c r="C90" s="86"/>
      <c r="D90" s="73"/>
      <c r="E90" s="133"/>
      <c r="F90" s="137"/>
      <c r="G90" s="73"/>
      <c r="H90" s="135"/>
    </row>
    <row r="91" spans="2:8" ht="15" customHeight="1">
      <c r="B91" s="135"/>
      <c r="C91" s="86"/>
      <c r="D91" s="73"/>
      <c r="E91" s="133"/>
      <c r="F91" s="138"/>
      <c r="G91" s="73"/>
      <c r="H91" s="135"/>
    </row>
    <row r="92" spans="2:8" ht="15" customHeight="1">
      <c r="B92" s="99"/>
      <c r="C92" s="86"/>
      <c r="D92" s="73"/>
      <c r="E92" s="133"/>
      <c r="F92" s="86"/>
      <c r="G92" s="73"/>
      <c r="H92" s="86"/>
    </row>
    <row r="93" spans="2:8" ht="15" customHeight="1">
      <c r="B93" s="135"/>
      <c r="C93" s="137"/>
      <c r="D93" s="73"/>
      <c r="E93" s="135"/>
      <c r="F93" s="86"/>
      <c r="G93" s="73"/>
      <c r="H93" s="86"/>
    </row>
    <row r="94" spans="2:8" ht="15" customHeight="1">
      <c r="B94" s="135"/>
      <c r="C94" s="86"/>
      <c r="D94" s="73"/>
      <c r="E94" s="133"/>
      <c r="F94" s="86"/>
      <c r="G94" s="73"/>
      <c r="H94" s="86"/>
    </row>
    <row r="95" spans="2:8" ht="15" customHeight="1">
      <c r="B95" s="139"/>
      <c r="C95" s="140"/>
      <c r="D95" s="73"/>
      <c r="E95" s="139"/>
      <c r="F95" s="141"/>
      <c r="G95" s="73"/>
      <c r="H95" s="86"/>
    </row>
    <row r="96" spans="2:9" ht="9" customHeight="1">
      <c r="B96" s="139"/>
      <c r="C96" s="142"/>
      <c r="D96" s="73"/>
      <c r="E96" s="139"/>
      <c r="F96" s="141"/>
      <c r="G96" s="73"/>
      <c r="H96" s="86"/>
      <c r="I96" s="86"/>
    </row>
    <row r="97" spans="2:9" ht="9" customHeight="1">
      <c r="B97" s="139"/>
      <c r="C97" s="142"/>
      <c r="D97" s="73"/>
      <c r="E97" s="139"/>
      <c r="F97" s="142"/>
      <c r="G97" s="73"/>
      <c r="H97" s="139"/>
      <c r="I97" s="86"/>
    </row>
    <row r="98" spans="1:9" ht="9" customHeight="1">
      <c r="A98" s="143"/>
      <c r="B98" s="139"/>
      <c r="C98" s="140"/>
      <c r="D98" s="73"/>
      <c r="E98" s="139"/>
      <c r="F98" s="141"/>
      <c r="G98" s="73"/>
      <c r="H98" s="86"/>
      <c r="I98" s="86"/>
    </row>
    <row r="99" spans="1:9" ht="9" customHeight="1">
      <c r="A99" s="143"/>
      <c r="B99" s="139"/>
      <c r="C99" s="142"/>
      <c r="D99" s="73"/>
      <c r="E99" s="139"/>
      <c r="F99" s="141"/>
      <c r="G99" s="73"/>
      <c r="H99" s="86"/>
      <c r="I99" s="86"/>
    </row>
    <row r="100" spans="1:9" ht="9" customHeight="1">
      <c r="A100" s="143"/>
      <c r="B100" s="139"/>
      <c r="C100" s="144"/>
      <c r="D100" s="97"/>
      <c r="E100" s="145"/>
      <c r="F100" s="141"/>
      <c r="G100" s="73"/>
      <c r="H100" s="86"/>
      <c r="I100" s="86"/>
    </row>
    <row r="101" spans="1:9" ht="9" customHeight="1">
      <c r="A101" s="143"/>
      <c r="B101" s="139"/>
      <c r="C101" s="142"/>
      <c r="D101" s="73"/>
      <c r="E101" s="139"/>
      <c r="F101" s="141"/>
      <c r="G101" s="73"/>
      <c r="H101" s="86"/>
      <c r="I101" s="86"/>
    </row>
    <row r="102" spans="1:9" ht="9" customHeight="1">
      <c r="A102" s="143"/>
      <c r="B102" s="139"/>
      <c r="C102" s="142"/>
      <c r="D102" s="73"/>
      <c r="E102" s="139"/>
      <c r="F102" s="141"/>
      <c r="G102" s="73"/>
      <c r="H102" s="86"/>
      <c r="I102" s="86"/>
    </row>
    <row r="103" spans="1:9" ht="9" customHeight="1">
      <c r="A103" s="143"/>
      <c r="B103" s="139"/>
      <c r="C103" s="140"/>
      <c r="D103" s="73"/>
      <c r="E103" s="139"/>
      <c r="F103" s="141"/>
      <c r="G103" s="73"/>
      <c r="H103" s="86"/>
      <c r="I103" s="86"/>
    </row>
    <row r="104" spans="1:9" ht="9" customHeight="1">
      <c r="A104" s="143"/>
      <c r="B104" s="145"/>
      <c r="C104" s="140"/>
      <c r="D104" s="73"/>
      <c r="E104" s="139"/>
      <c r="F104" s="140"/>
      <c r="G104" s="73"/>
      <c r="H104" s="139"/>
      <c r="I104" s="86"/>
    </row>
    <row r="105" spans="1:9" ht="9" customHeight="1">
      <c r="A105" s="143"/>
      <c r="B105" s="139"/>
      <c r="C105" s="142"/>
      <c r="D105" s="73"/>
      <c r="E105" s="139"/>
      <c r="F105" s="141"/>
      <c r="G105" s="73"/>
      <c r="H105" s="86"/>
      <c r="I105" s="86"/>
    </row>
    <row r="106" spans="1:9" ht="9" customHeight="1">
      <c r="A106" s="143"/>
      <c r="B106" s="139"/>
      <c r="C106" s="146"/>
      <c r="D106" s="73"/>
      <c r="E106" s="145"/>
      <c r="F106" s="141"/>
      <c r="G106" s="73"/>
      <c r="H106" s="86"/>
      <c r="I106" s="86"/>
    </row>
    <row r="107" spans="1:9" ht="9" customHeight="1">
      <c r="A107" s="143"/>
      <c r="B107" s="139"/>
      <c r="C107" s="142"/>
      <c r="D107" s="73"/>
      <c r="E107" s="139"/>
      <c r="F107" s="144"/>
      <c r="G107" s="73"/>
      <c r="H107" s="145"/>
      <c r="I107" s="86"/>
    </row>
    <row r="108" spans="1:9" ht="9" customHeight="1">
      <c r="A108" s="143"/>
      <c r="B108" s="139"/>
      <c r="C108" s="142"/>
      <c r="D108" s="73"/>
      <c r="E108" s="139"/>
      <c r="F108" s="141"/>
      <c r="G108" s="73"/>
      <c r="H108" s="86"/>
      <c r="I108" s="86"/>
    </row>
    <row r="109" spans="1:9" ht="9" customHeight="1">
      <c r="A109" s="143"/>
      <c r="B109" s="139"/>
      <c r="C109" s="144"/>
      <c r="D109" s="97"/>
      <c r="E109" s="145"/>
      <c r="F109" s="86"/>
      <c r="G109" s="73"/>
      <c r="H109" s="86"/>
      <c r="I109" s="86"/>
    </row>
    <row r="110" spans="1:9" ht="9" customHeight="1">
      <c r="A110" s="143"/>
      <c r="B110" s="139"/>
      <c r="C110" s="142"/>
      <c r="D110" s="73"/>
      <c r="E110" s="139"/>
      <c r="F110" s="86"/>
      <c r="G110" s="73"/>
      <c r="H110" s="86"/>
      <c r="I110" s="86"/>
    </row>
    <row r="111" spans="1:9" ht="9" customHeight="1">
      <c r="A111" s="143"/>
      <c r="B111" s="139"/>
      <c r="C111" s="140"/>
      <c r="D111" s="73"/>
      <c r="E111" s="139"/>
      <c r="F111" s="86"/>
      <c r="G111" s="73"/>
      <c r="H111" s="86"/>
      <c r="I111" s="86"/>
    </row>
    <row r="112" spans="1:9" ht="9" customHeight="1">
      <c r="A112" s="143"/>
      <c r="B112" s="145"/>
      <c r="C112" s="140"/>
      <c r="D112" s="73"/>
      <c r="E112" s="139"/>
      <c r="F112" s="140"/>
      <c r="G112" s="73"/>
      <c r="H112" s="139"/>
      <c r="I112" s="86"/>
    </row>
    <row r="113" spans="1:9" ht="9" customHeight="1">
      <c r="A113" s="143"/>
      <c r="B113" s="139"/>
      <c r="C113" s="142"/>
      <c r="D113" s="73"/>
      <c r="E113" s="139"/>
      <c r="F113" s="86"/>
      <c r="G113" s="73"/>
      <c r="H113" s="86"/>
      <c r="I113" s="86"/>
    </row>
    <row r="114" spans="1:9" ht="9" customHeight="1">
      <c r="A114" s="143"/>
      <c r="B114" s="139"/>
      <c r="C114" s="142"/>
      <c r="D114" s="73"/>
      <c r="E114" s="139"/>
      <c r="F114" s="144"/>
      <c r="G114" s="97"/>
      <c r="H114" s="145"/>
      <c r="I114" s="86"/>
    </row>
    <row r="115" spans="1:9" ht="9" customHeight="1">
      <c r="A115" s="143"/>
      <c r="B115" s="139"/>
      <c r="C115" s="142"/>
      <c r="D115" s="73"/>
      <c r="E115" s="139"/>
      <c r="F115" s="86"/>
      <c r="G115" s="73"/>
      <c r="H115" s="86"/>
      <c r="I115" s="86"/>
    </row>
    <row r="116" spans="1:9" ht="9" customHeight="1">
      <c r="A116" s="143"/>
      <c r="B116" s="86"/>
      <c r="C116" s="86"/>
      <c r="D116" s="73"/>
      <c r="E116" s="133"/>
      <c r="F116" s="86"/>
      <c r="G116" s="73"/>
      <c r="H116" s="86"/>
      <c r="I116" s="86"/>
    </row>
    <row r="117" spans="1:9" ht="9" customHeight="1">
      <c r="A117" s="143"/>
      <c r="B117" s="86"/>
      <c r="C117" s="140"/>
      <c r="D117" s="73"/>
      <c r="E117" s="139"/>
      <c r="F117" s="86"/>
      <c r="G117" s="73"/>
      <c r="H117" s="86"/>
      <c r="I117" s="86"/>
    </row>
    <row r="118" spans="1:9" ht="9" customHeight="1">
      <c r="A118" s="147"/>
      <c r="B118" s="86"/>
      <c r="C118" s="86"/>
      <c r="D118" s="73"/>
      <c r="E118" s="133"/>
      <c r="F118" s="86"/>
      <c r="G118" s="73"/>
      <c r="H118" s="86"/>
      <c r="I118" s="86"/>
    </row>
    <row r="119" spans="1:9" ht="9" customHeight="1">
      <c r="A119" s="147"/>
      <c r="B119" s="86"/>
      <c r="C119" s="140"/>
      <c r="D119" s="73"/>
      <c r="E119" s="139"/>
      <c r="I119" s="86"/>
    </row>
    <row r="120" spans="1:5" ht="9" customHeight="1">
      <c r="A120" s="147"/>
      <c r="B120" s="86"/>
      <c r="C120" s="86"/>
      <c r="D120" s="73"/>
      <c r="E120" s="133"/>
    </row>
    <row r="121" spans="2:5" ht="9" customHeight="1">
      <c r="B121" s="86"/>
      <c r="C121" s="86"/>
      <c r="D121" s="73"/>
      <c r="E121" s="133"/>
    </row>
    <row r="122" spans="2:5" ht="12.75" customHeight="1">
      <c r="B122" s="139"/>
      <c r="C122" s="142"/>
      <c r="D122" s="73"/>
      <c r="E122" s="139"/>
    </row>
    <row r="123" spans="2:5" ht="12.75" customHeight="1">
      <c r="B123" s="139"/>
      <c r="C123" s="142"/>
      <c r="D123" s="73"/>
      <c r="E123" s="139"/>
    </row>
    <row r="124" spans="2:5" ht="12.75" customHeight="1">
      <c r="B124" s="86"/>
      <c r="C124" s="86"/>
      <c r="D124" s="73"/>
      <c r="E124" s="133"/>
    </row>
    <row r="125" spans="2:5" ht="12.75" customHeight="1">
      <c r="B125" s="139"/>
      <c r="C125" s="140"/>
      <c r="D125" s="73"/>
      <c r="E125" s="139"/>
    </row>
    <row r="126" spans="2:5" ht="12.75" customHeight="1">
      <c r="B126" s="139"/>
      <c r="C126" s="140"/>
      <c r="D126" s="73"/>
      <c r="E126" s="139"/>
    </row>
    <row r="127" spans="2:5" ht="12.75" customHeight="1">
      <c r="B127" s="139"/>
      <c r="C127" s="140"/>
      <c r="D127" s="73"/>
      <c r="E127" s="139"/>
    </row>
    <row r="128" spans="2:5" ht="12.75" customHeight="1">
      <c r="B128" s="139"/>
      <c r="C128" s="140"/>
      <c r="D128" s="73"/>
      <c r="E128" s="139"/>
    </row>
    <row r="129" spans="2:5" ht="12.75" customHeight="1">
      <c r="B129" s="139"/>
      <c r="C129" s="140"/>
      <c r="D129" s="73"/>
      <c r="E129" s="139"/>
    </row>
    <row r="130" spans="2:5" ht="12.75" customHeight="1">
      <c r="B130" s="139"/>
      <c r="C130" s="140"/>
      <c r="D130" s="73"/>
      <c r="E130" s="139"/>
    </row>
    <row r="131" spans="2:5" ht="12.75" customHeight="1">
      <c r="B131" s="86"/>
      <c r="C131" s="86"/>
      <c r="D131" s="73"/>
      <c r="E131" s="133"/>
    </row>
    <row r="132" spans="2:5" ht="12.75" customHeight="1">
      <c r="B132" s="86"/>
      <c r="C132" s="142"/>
      <c r="D132" s="73"/>
      <c r="E132" s="139"/>
    </row>
    <row r="139" spans="2:6" ht="12.75" customHeight="1">
      <c r="B139" s="86"/>
      <c r="C139" s="86"/>
      <c r="D139" s="73"/>
      <c r="E139" s="133"/>
      <c r="F139" s="86"/>
    </row>
    <row r="140" spans="2:6" ht="12.75" customHeight="1">
      <c r="B140" s="86"/>
      <c r="C140" s="86"/>
      <c r="D140" s="73"/>
      <c r="E140" s="133"/>
      <c r="F140" s="86"/>
    </row>
    <row r="141" spans="1:6" ht="12.75" customHeight="1">
      <c r="A141" s="147"/>
      <c r="B141" s="139"/>
      <c r="C141" s="142"/>
      <c r="D141" s="73"/>
      <c r="E141" s="139"/>
      <c r="F141" s="86"/>
    </row>
    <row r="142" spans="1:6" ht="12.75" customHeight="1">
      <c r="A142" s="147"/>
      <c r="B142" s="139"/>
      <c r="C142" s="142"/>
      <c r="D142" s="73"/>
      <c r="E142" s="139"/>
      <c r="F142" s="86"/>
    </row>
    <row r="143" spans="1:6" ht="12.75" customHeight="1">
      <c r="A143" s="147"/>
      <c r="B143" s="139"/>
      <c r="C143" s="142"/>
      <c r="D143" s="73"/>
      <c r="E143" s="139"/>
      <c r="F143" s="86"/>
    </row>
    <row r="144" spans="1:6" ht="12.75" customHeight="1">
      <c r="A144" s="147"/>
      <c r="B144" s="139"/>
      <c r="C144" s="142"/>
      <c r="D144" s="73"/>
      <c r="E144" s="139"/>
      <c r="F144" s="86"/>
    </row>
    <row r="145" spans="1:6" ht="12.75" customHeight="1">
      <c r="A145" s="147"/>
      <c r="B145" s="139"/>
      <c r="C145" s="142"/>
      <c r="D145" s="73"/>
      <c r="E145" s="139"/>
      <c r="F145" s="86"/>
    </row>
    <row r="146" spans="1:6" ht="12.75" customHeight="1">
      <c r="A146" s="147"/>
      <c r="B146" s="139"/>
      <c r="C146" s="142"/>
      <c r="D146" s="73"/>
      <c r="E146" s="139"/>
      <c r="F146" s="86"/>
    </row>
    <row r="147" spans="1:6" ht="12.75" customHeight="1">
      <c r="A147" s="147"/>
      <c r="B147" s="86"/>
      <c r="C147" s="86"/>
      <c r="D147" s="73"/>
      <c r="E147" s="133"/>
      <c r="F147" s="86"/>
    </row>
    <row r="148" spans="1:6" ht="12.75" customHeight="1">
      <c r="A148" s="147"/>
      <c r="B148" s="86"/>
      <c r="C148" s="86"/>
      <c r="D148" s="73"/>
      <c r="E148" s="133"/>
      <c r="F148" s="86"/>
    </row>
    <row r="149" spans="1:6" ht="12.75" customHeight="1">
      <c r="A149" s="147"/>
      <c r="B149" s="86"/>
      <c r="C149" s="86"/>
      <c r="D149" s="73"/>
      <c r="E149" s="133"/>
      <c r="F149" s="86"/>
    </row>
    <row r="150" ht="12.75" customHeight="1">
      <c r="A150" s="147"/>
    </row>
    <row r="151" ht="12.75" customHeight="1">
      <c r="A151" s="147"/>
    </row>
  </sheetData>
  <sheetProtection password="C968" sheet="1"/>
  <mergeCells count="1">
    <mergeCell ref="A2:H2"/>
  </mergeCells>
  <printOptions horizontalCentered="1" verticalCentered="1"/>
  <pageMargins left="0.23611111111111113" right="0.23611111111111113" top="0" bottom="0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selection activeCell="E30" sqref="E30"/>
    </sheetView>
  </sheetViews>
  <sheetFormatPr defaultColWidth="9.140625" defaultRowHeight="12.75" customHeight="1"/>
  <cols>
    <col min="1" max="5" width="11.00390625" style="0" customWidth="1"/>
    <col min="6" max="10" width="11.00390625" style="0" hidden="1" customWidth="1"/>
    <col min="11" max="11" width="10.8515625" style="0" hidden="1" customWidth="1"/>
    <col min="12" max="16384" width="11.00390625" style="0" customWidth="1"/>
  </cols>
  <sheetData>
    <row r="1" spans="1:11" ht="12.75" customHeight="1">
      <c r="A1" s="148" t="s">
        <v>220</v>
      </c>
      <c r="B1" s="149" t="s">
        <v>221</v>
      </c>
      <c r="C1" s="149" t="s">
        <v>222</v>
      </c>
      <c r="D1" s="149" t="s">
        <v>223</v>
      </c>
      <c r="E1" s="150" t="s">
        <v>224</v>
      </c>
      <c r="K1" t="s">
        <v>225</v>
      </c>
    </row>
    <row r="2" spans="1:5" ht="12.75" customHeight="1">
      <c r="A2" s="151" t="s">
        <v>99</v>
      </c>
      <c r="B2" s="152" t="s">
        <v>226</v>
      </c>
      <c r="C2" s="152">
        <v>0</v>
      </c>
      <c r="D2" s="152">
        <v>0.79</v>
      </c>
      <c r="E2" s="152">
        <v>35</v>
      </c>
    </row>
    <row r="3" spans="1:5" ht="12.75" customHeight="1">
      <c r="A3" s="153" t="s">
        <v>227</v>
      </c>
      <c r="B3" s="152" t="s">
        <v>226</v>
      </c>
      <c r="C3" s="152">
        <v>0</v>
      </c>
      <c r="D3" s="152">
        <v>0.79</v>
      </c>
      <c r="E3" s="152">
        <v>38</v>
      </c>
    </row>
    <row r="4" spans="1:5" ht="13.5" customHeight="1">
      <c r="A4" s="154" t="s">
        <v>47</v>
      </c>
      <c r="B4" s="152" t="s">
        <v>226</v>
      </c>
      <c r="C4" s="152">
        <v>0.8</v>
      </c>
      <c r="D4" s="152">
        <v>1.19</v>
      </c>
      <c r="E4" s="152">
        <v>50</v>
      </c>
    </row>
    <row r="5" spans="1:9" ht="13.5" customHeight="1">
      <c r="A5" s="154" t="s">
        <v>43</v>
      </c>
      <c r="B5" s="152" t="s">
        <v>226</v>
      </c>
      <c r="C5" s="152">
        <v>1.2</v>
      </c>
      <c r="D5" s="152">
        <v>2.29</v>
      </c>
      <c r="E5" s="152">
        <v>70</v>
      </c>
      <c r="G5" s="155" t="e">
        <f>IF(AND(Match!F9=Match!A9,Match!O9&lt;Match!T9),"G","")</f>
        <v>#N/A</v>
      </c>
      <c r="H5" t="e">
        <f>IF(G5=$A$22,$A$23,"")</f>
        <v>#N/A</v>
      </c>
      <c r="I5" t="e">
        <f>CONCATENATE(H5,H6,H7)</f>
        <v>#N/A</v>
      </c>
    </row>
    <row r="6" spans="1:8" ht="12.75" customHeight="1">
      <c r="A6" s="156" t="s">
        <v>40</v>
      </c>
      <c r="B6" s="152" t="s">
        <v>226</v>
      </c>
      <c r="C6" s="152">
        <v>1.2</v>
      </c>
      <c r="D6" s="152">
        <v>2.29</v>
      </c>
      <c r="E6" s="152">
        <v>77</v>
      </c>
      <c r="G6" s="157" t="e">
        <f>IF(AND(Match!F9=Match!A9,Match!O9=Match!T9),"N","")</f>
        <v>#N/A</v>
      </c>
      <c r="H6" t="e">
        <f>IF(G6=$B$22,$B$23,"")</f>
        <v>#N/A</v>
      </c>
    </row>
    <row r="7" spans="1:8" ht="12.75" customHeight="1">
      <c r="A7" s="156" t="s">
        <v>228</v>
      </c>
      <c r="B7" s="152" t="s">
        <v>226</v>
      </c>
      <c r="C7" s="152">
        <v>1.2</v>
      </c>
      <c r="D7" s="152">
        <v>2.29</v>
      </c>
      <c r="E7" s="152">
        <v>85</v>
      </c>
      <c r="G7" s="157" t="e">
        <f>IF(AND(Match!F9&lt;Match!A9,Match!O9=Match!T9),"P","")</f>
        <v>#N/A</v>
      </c>
      <c r="H7" t="e">
        <f>IF(G7=$C$22,$C$23,"")</f>
        <v>#N/A</v>
      </c>
    </row>
    <row r="8" spans="1:9" ht="12.75" customHeight="1">
      <c r="A8" s="154" t="s">
        <v>50</v>
      </c>
      <c r="B8" s="152" t="s">
        <v>226</v>
      </c>
      <c r="C8" s="152">
        <v>2.3</v>
      </c>
      <c r="D8" s="152">
        <v>3.99</v>
      </c>
      <c r="E8" s="152">
        <v>100</v>
      </c>
      <c r="G8" s="157" t="e">
        <f>IF(AND(Match!O9=Match!T9,Match!F9&lt;Match!A9),"G","")</f>
        <v>#N/A</v>
      </c>
      <c r="H8" t="e">
        <f>IF(G8=$A$22,$A$23,"")</f>
        <v>#N/A</v>
      </c>
      <c r="I8" t="e">
        <f>CONCATENATE(H8,H9,H10)</f>
        <v>#N/A</v>
      </c>
    </row>
    <row r="9" spans="1:8" ht="12.75" customHeight="1">
      <c r="A9" s="156" t="s">
        <v>229</v>
      </c>
      <c r="B9" s="152" t="s">
        <v>226</v>
      </c>
      <c r="C9" s="152">
        <v>2.3</v>
      </c>
      <c r="D9" s="152">
        <v>3.99</v>
      </c>
      <c r="E9" s="152">
        <v>110</v>
      </c>
      <c r="G9" s="157" t="e">
        <f>IF(AND(Match!O9=Match!T9,Match!F9=Match!A9),"N","")</f>
        <v>#N/A</v>
      </c>
      <c r="H9" t="e">
        <f>IF(G9=$B$22,$B$23,"")</f>
        <v>#N/A</v>
      </c>
    </row>
    <row r="10" spans="1:8" ht="13.5" customHeight="1">
      <c r="A10" s="156" t="s">
        <v>230</v>
      </c>
      <c r="B10" s="152" t="s">
        <v>226</v>
      </c>
      <c r="C10" s="152">
        <v>2.3</v>
      </c>
      <c r="D10" s="152">
        <v>3.99</v>
      </c>
      <c r="E10" s="158">
        <v>121</v>
      </c>
      <c r="G10" s="159" t="e">
        <f>IF(AND(Match!O9&lt;Match!T9,Match!F9=Match!A9),"P","")</f>
        <v>#N/A</v>
      </c>
      <c r="H10" t="e">
        <f>IF(G10=$C$22,$C$23,"")</f>
        <v>#N/A</v>
      </c>
    </row>
    <row r="11" spans="1:9" ht="13.5" customHeight="1">
      <c r="A11" s="154" t="s">
        <v>89</v>
      </c>
      <c r="B11" s="152" t="s">
        <v>226</v>
      </c>
      <c r="C11" s="152">
        <v>4</v>
      </c>
      <c r="D11" s="152">
        <v>5.99</v>
      </c>
      <c r="E11" s="152">
        <v>150</v>
      </c>
      <c r="G11" s="155" t="e">
        <f>IF(AND(Match!F10=Match!A10,Match!O10&lt;Match!T10),"G","")</f>
        <v>#N/A</v>
      </c>
      <c r="H11" t="e">
        <f>IF(G11=$A$22,$A$23,"")</f>
        <v>#N/A</v>
      </c>
      <c r="I11" t="e">
        <f>CONCATENATE(H11,H12,H13)</f>
        <v>#N/A</v>
      </c>
    </row>
    <row r="12" spans="1:8" ht="12.75" customHeight="1">
      <c r="A12" s="156" t="s">
        <v>103</v>
      </c>
      <c r="B12" s="152" t="s">
        <v>226</v>
      </c>
      <c r="C12" s="152">
        <v>4</v>
      </c>
      <c r="D12" s="152">
        <v>5.99</v>
      </c>
      <c r="E12" s="152">
        <v>165</v>
      </c>
      <c r="G12" s="157" t="e">
        <f>IF(AND(Match!F10=Match!A10,Match!O10=Match!T10),"N","")</f>
        <v>#N/A</v>
      </c>
      <c r="H12" t="e">
        <f>IF(G12=$B$22,$B$23,"")</f>
        <v>#N/A</v>
      </c>
    </row>
    <row r="13" spans="1:8" ht="12.75" customHeight="1">
      <c r="A13" s="156" t="s">
        <v>231</v>
      </c>
      <c r="B13" s="152" t="s">
        <v>226</v>
      </c>
      <c r="C13" s="152">
        <v>4</v>
      </c>
      <c r="D13" s="152">
        <v>5.99</v>
      </c>
      <c r="E13" s="152">
        <v>182</v>
      </c>
      <c r="G13" s="157" t="e">
        <f>IF(AND(Match!F10&lt;Match!A10,Match!O10=Match!T10),"P","")</f>
        <v>#N/A</v>
      </c>
      <c r="H13" t="e">
        <f>IF(G13=$C$22,$C$23,"")</f>
        <v>#N/A</v>
      </c>
    </row>
    <row r="14" spans="1:9" ht="12.75" customHeight="1">
      <c r="A14" s="156" t="s">
        <v>144</v>
      </c>
      <c r="B14" s="158" t="s">
        <v>232</v>
      </c>
      <c r="C14" s="152">
        <v>6</v>
      </c>
      <c r="D14" s="152">
        <v>12.49</v>
      </c>
      <c r="E14" s="152">
        <v>200</v>
      </c>
      <c r="G14" s="157" t="e">
        <f>IF(AND(Match!O10=Match!T10,Match!F10&lt;Match!A10),"G","")</f>
        <v>#N/A</v>
      </c>
      <c r="H14" t="e">
        <f>IF(G14=$A$22,$A$23,"")</f>
        <v>#N/A</v>
      </c>
      <c r="I14" t="e">
        <f>CONCATENATE(H14,H15,H16)</f>
        <v>#N/A</v>
      </c>
    </row>
    <row r="15" spans="1:8" ht="12.75" customHeight="1">
      <c r="A15" s="156" t="s">
        <v>233</v>
      </c>
      <c r="B15" s="158" t="s">
        <v>232</v>
      </c>
      <c r="C15" s="152">
        <v>6</v>
      </c>
      <c r="D15" s="152">
        <v>12.49</v>
      </c>
      <c r="E15" s="152">
        <v>220</v>
      </c>
      <c r="G15" s="157" t="e">
        <f>IF(AND(Match!O10=Match!T10,Match!F10=Match!A10),"N","")</f>
        <v>#N/A</v>
      </c>
      <c r="H15" t="e">
        <f>IF(G15=$B$22,$B$23,"")</f>
        <v>#N/A</v>
      </c>
    </row>
    <row r="16" spans="1:8" ht="13.5" customHeight="1">
      <c r="A16" s="156" t="s">
        <v>234</v>
      </c>
      <c r="B16" s="158" t="s">
        <v>232</v>
      </c>
      <c r="C16" s="152">
        <v>6</v>
      </c>
      <c r="D16" s="152">
        <v>12.49</v>
      </c>
      <c r="E16" s="152">
        <v>242</v>
      </c>
      <c r="G16" s="159" t="e">
        <f>IF(AND(Match!O10&lt;Match!T10,Match!F10=Match!A10),"P","")</f>
        <v>#N/A</v>
      </c>
      <c r="H16" t="e">
        <f>IF(G16=$C$22,$C$23,"")</f>
        <v>#N/A</v>
      </c>
    </row>
    <row r="17" spans="1:9" ht="13.5" customHeight="1">
      <c r="A17" s="154" t="s">
        <v>235</v>
      </c>
      <c r="B17" s="160" t="s">
        <v>236</v>
      </c>
      <c r="C17" s="161">
        <v>2.87</v>
      </c>
      <c r="D17" s="161">
        <v>6.24</v>
      </c>
      <c r="E17" s="161">
        <v>110</v>
      </c>
      <c r="G17" s="155" t="e">
        <f>IF(AND(Match!F12=Match!A12,Match!O12&lt;Match!T12),"G","")</f>
        <v>#N/A</v>
      </c>
      <c r="H17" t="e">
        <f>IF(G17=$A$22,$A$23,"")</f>
        <v>#N/A</v>
      </c>
      <c r="I17" t="e">
        <f>CONCATENATE(H17,H18,H19)</f>
        <v>#N/A</v>
      </c>
    </row>
    <row r="18" spans="1:8" ht="12.75" customHeight="1">
      <c r="A18" s="156" t="s">
        <v>237</v>
      </c>
      <c r="B18" s="160" t="s">
        <v>236</v>
      </c>
      <c r="C18" s="161">
        <v>2.87</v>
      </c>
      <c r="D18" s="161">
        <v>6.24</v>
      </c>
      <c r="E18" s="161">
        <v>123</v>
      </c>
      <c r="G18" s="157" t="e">
        <f>IF(AND(Match!F12=Match!A12,Match!O12=Match!T12),"N","")</f>
        <v>#N/A</v>
      </c>
      <c r="H18" t="e">
        <f>IF(G18=$B$22,$B$23,"")</f>
        <v>#N/A</v>
      </c>
    </row>
    <row r="19" spans="1:8" ht="12.75" customHeight="1">
      <c r="A19" s="156" t="s">
        <v>238</v>
      </c>
      <c r="B19" s="160" t="s">
        <v>236</v>
      </c>
      <c r="C19" s="161">
        <v>2.87</v>
      </c>
      <c r="D19" s="161">
        <v>6.24</v>
      </c>
      <c r="E19" s="161">
        <v>135</v>
      </c>
      <c r="G19" s="157" t="e">
        <f>IF(AND(Match!F12&lt;Match!A12,Match!O12=Match!T12),"P","")</f>
        <v>#N/A</v>
      </c>
      <c r="H19" t="e">
        <f>IF(G19=$C$22,$C$23,"")</f>
        <v>#N/A</v>
      </c>
    </row>
    <row r="20" spans="7:9" ht="12.75" customHeight="1">
      <c r="G20" s="157" t="e">
        <f>IF(AND(Match!O12=Match!T12,Match!F12&lt;Match!A12),"G","")</f>
        <v>#N/A</v>
      </c>
      <c r="H20" t="e">
        <f>IF(G20=$A$22,$A$23,"")</f>
        <v>#N/A</v>
      </c>
      <c r="I20" t="e">
        <f>CONCATENATE(H20,H21,H22)</f>
        <v>#N/A</v>
      </c>
    </row>
    <row r="21" spans="7:8" ht="12.75" customHeight="1" hidden="1">
      <c r="G21" s="157" t="e">
        <f>IF(AND(Match!O12=Match!T12,Match!F12=Match!A12),"N","")</f>
        <v>#N/A</v>
      </c>
      <c r="H21" t="e">
        <f>IF(G21=$B$22,$B$23,"")</f>
        <v>#N/A</v>
      </c>
    </row>
    <row r="22" spans="1:8" ht="13.5" customHeight="1" hidden="1">
      <c r="A22" t="s">
        <v>239</v>
      </c>
      <c r="B22" s="162" t="s">
        <v>240</v>
      </c>
      <c r="C22" t="s">
        <v>241</v>
      </c>
      <c r="G22" s="159" t="e">
        <f>IF(AND(Match!O12&lt;Match!T12,Match!F12=Match!A12),"P","")</f>
        <v>#N/A</v>
      </c>
      <c r="H22" t="e">
        <f>IF(G22=$C$22,$C$23,"")</f>
        <v>#N/A</v>
      </c>
    </row>
    <row r="23" spans="1:9" ht="13.5" customHeight="1" hidden="1">
      <c r="A23" s="86">
        <v>3</v>
      </c>
      <c r="B23" s="86">
        <v>2</v>
      </c>
      <c r="C23" s="86">
        <v>1</v>
      </c>
      <c r="D23" s="86"/>
      <c r="E23" s="86"/>
      <c r="G23" s="155" t="e">
        <f>IF(AND(Match!F13=Match!A13,Match!O13&lt;Match!T13),"G","")</f>
        <v>#N/A</v>
      </c>
      <c r="H23" t="e">
        <f>IF(G23=$A$22,$A$23,"")</f>
        <v>#N/A</v>
      </c>
      <c r="I23" t="e">
        <f>CONCATENATE(H23,H24,H25)</f>
        <v>#N/A</v>
      </c>
    </row>
    <row r="24" spans="2:8" ht="12.75" customHeight="1" hidden="1">
      <c r="B24" s="86"/>
      <c r="C24" s="86"/>
      <c r="D24" s="86"/>
      <c r="E24" s="86"/>
      <c r="G24" s="157" t="e">
        <f>IF(AND(Match!F13=Match!A13,Match!O13=Match!T13),"N","")</f>
        <v>#N/A</v>
      </c>
      <c r="H24" t="e">
        <f>IF(G24=$B$22,$B$23,"")</f>
        <v>#N/A</v>
      </c>
    </row>
    <row r="25" spans="7:8" ht="12.75" customHeight="1" hidden="1">
      <c r="G25" s="157" t="e">
        <f>IF(AND(Match!F13&lt;Match!A13,Match!O13=Match!T13),"P","")</f>
        <v>#N/A</v>
      </c>
      <c r="H25" t="e">
        <f>IF(G25=$C$22,$C$23,"")</f>
        <v>#N/A</v>
      </c>
    </row>
    <row r="26" spans="7:9" ht="12.75" customHeight="1" hidden="1">
      <c r="G26" s="157" t="e">
        <f>IF(AND(Match!O13=Match!T13,Match!F13&lt;Match!A13),"G","")</f>
        <v>#N/A</v>
      </c>
      <c r="H26" t="e">
        <f>IF(G26=$A$22,$A$23,"")</f>
        <v>#N/A</v>
      </c>
      <c r="I26" t="e">
        <f>CONCATENATE(H26,H27,H28)</f>
        <v>#N/A</v>
      </c>
    </row>
    <row r="27" spans="7:8" ht="12.75" customHeight="1" hidden="1">
      <c r="G27" s="157" t="e">
        <f>IF(AND(Match!O13=Match!T13,Match!F13=Match!A13),"N","")</f>
        <v>#N/A</v>
      </c>
      <c r="H27" t="e">
        <f>IF(G27=$B$22,$B$23,"")</f>
        <v>#N/A</v>
      </c>
    </row>
    <row r="28" spans="7:8" ht="13.5" customHeight="1" hidden="1">
      <c r="G28" s="159" t="e">
        <f>IF(AND(Match!O13&lt;Match!T13,Match!F13=Match!A13),"P","")</f>
        <v>#N/A</v>
      </c>
      <c r="H28" t="e">
        <f>IF(G28=$C$22,$C$23,"")</f>
        <v>#N/A</v>
      </c>
    </row>
    <row r="59" spans="10:14" ht="12.75" customHeight="1">
      <c r="J59">
        <v>3</v>
      </c>
      <c r="L59">
        <v>2</v>
      </c>
      <c r="N59">
        <v>4</v>
      </c>
    </row>
  </sheetData>
  <sheetProtection password="C968" sheet="1"/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/>
  <cp:lastPrinted>2017-09-23T17:00:43Z</cp:lastPrinted>
  <dcterms:created xsi:type="dcterms:W3CDTF">2006-12-10T09:34:34Z</dcterms:created>
  <dcterms:modified xsi:type="dcterms:W3CDTF">2022-10-11T18:22:14Z</dcterms:modified>
  <cp:category/>
  <cp:version/>
  <cp:contentType/>
  <cp:contentStatus/>
  <cp:revision>26</cp:revision>
</cp:coreProperties>
</file>